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930" windowWidth="15360" windowHeight="9405" activeTab="0"/>
  </bookViews>
  <sheets>
    <sheet name="balans (1)" sheetId="1" r:id="rId1"/>
    <sheet name="balans (2)" sheetId="2" r:id="rId2"/>
    <sheet name="balans (3)" sheetId="3" r:id="rId3"/>
    <sheet name="balans (4)" sheetId="4" r:id="rId4"/>
  </sheets>
  <definedNames>
    <definedName name="Tekstvak12" localSheetId="0">'balans (1)'!#REF!</definedName>
    <definedName name="Tekstvak12" localSheetId="1">'balans (2)'!#REF!</definedName>
    <definedName name="Tekstvak12" localSheetId="2">'balans (3)'!#REF!</definedName>
    <definedName name="Tekstvak12" localSheetId="3">'balans (4)'!#REF!</definedName>
    <definedName name="Tekstvak13" localSheetId="0">'balans (1)'!#REF!</definedName>
    <definedName name="Tekstvak13" localSheetId="1">'balans (2)'!#REF!</definedName>
    <definedName name="Tekstvak13" localSheetId="2">'balans (3)'!#REF!</definedName>
    <definedName name="Tekstvak13" localSheetId="3">'balans (4)'!#REF!</definedName>
    <definedName name="Tekstvak18" localSheetId="0">'balans (1)'!#REF!</definedName>
    <definedName name="Tekstvak18" localSheetId="1">'balans (2)'!#REF!</definedName>
    <definedName name="Tekstvak18" localSheetId="2">'balans (3)'!#REF!</definedName>
    <definedName name="Tekstvak18" localSheetId="3">'balans (4)'!#REF!</definedName>
    <definedName name="Tekstvak20" localSheetId="0">'balans (1)'!#REF!</definedName>
    <definedName name="Tekstvak20" localSheetId="1">'balans (2)'!#REF!</definedName>
    <definedName name="Tekstvak20" localSheetId="2">'balans (3)'!#REF!</definedName>
    <definedName name="Tekstvak20" localSheetId="3">'balans (4)'!#REF!</definedName>
    <definedName name="Tekstvak21" localSheetId="0">'balans (1)'!#REF!</definedName>
    <definedName name="Tekstvak21" localSheetId="1">'balans (2)'!#REF!</definedName>
    <definedName name="Tekstvak21" localSheetId="2">'balans (3)'!#REF!</definedName>
    <definedName name="Tekstvak21" localSheetId="3">'balans (4)'!#REF!</definedName>
    <definedName name="Tekstvak22" localSheetId="0">'balans (1)'!#REF!</definedName>
    <definedName name="Tekstvak22" localSheetId="1">'balans (2)'!#REF!</definedName>
    <definedName name="Tekstvak22" localSheetId="2">'balans (3)'!#REF!</definedName>
    <definedName name="Tekstvak22" localSheetId="3">'balans (4)'!#REF!</definedName>
    <definedName name="Tekstvak24" localSheetId="0">'balans (1)'!#REF!</definedName>
    <definedName name="Tekstvak24" localSheetId="1">'balans (2)'!#REF!</definedName>
    <definedName name="Tekstvak24" localSheetId="2">'balans (3)'!#REF!</definedName>
    <definedName name="Tekstvak24" localSheetId="3">'balans (4)'!#REF!</definedName>
    <definedName name="Tekstvak25" localSheetId="0">'balans (1)'!#REF!</definedName>
    <definedName name="Tekstvak25" localSheetId="1">'balans (2)'!#REF!</definedName>
    <definedName name="Tekstvak25" localSheetId="2">'balans (3)'!#REF!</definedName>
    <definedName name="Tekstvak25" localSheetId="3">'balans (4)'!#REF!</definedName>
    <definedName name="Tekstvak27" localSheetId="0">'balans (1)'!#REF!</definedName>
    <definedName name="Tekstvak27" localSheetId="1">'balans (2)'!#REF!</definedName>
    <definedName name="Tekstvak27" localSheetId="2">'balans (3)'!#REF!</definedName>
    <definedName name="Tekstvak27" localSheetId="3">'balans (4)'!#REF!</definedName>
    <definedName name="Tekstvak28" localSheetId="0">'balans (1)'!#REF!</definedName>
    <definedName name="Tekstvak28" localSheetId="1">'balans (2)'!#REF!</definedName>
    <definedName name="Tekstvak28" localSheetId="2">'balans (3)'!#REF!</definedName>
    <definedName name="Tekstvak28" localSheetId="3">'balans (4)'!#REF!</definedName>
    <definedName name="Tekstvak29" localSheetId="0">'balans (1)'!#REF!</definedName>
    <definedName name="Tekstvak29" localSheetId="1">'balans (2)'!#REF!</definedName>
    <definedName name="Tekstvak29" localSheetId="2">'balans (3)'!#REF!</definedName>
    <definedName name="Tekstvak29" localSheetId="3">'balans (4)'!#REF!</definedName>
    <definedName name="Tekstvak30" localSheetId="0">'balans (1)'!#REF!</definedName>
    <definedName name="Tekstvak30" localSheetId="1">'balans (2)'!#REF!</definedName>
    <definedName name="Tekstvak30" localSheetId="2">'balans (3)'!#REF!</definedName>
    <definedName name="Tekstvak30" localSheetId="3">'balans (4)'!#REF!</definedName>
    <definedName name="Tekstvak32" localSheetId="0">'balans (1)'!#REF!</definedName>
    <definedName name="Tekstvak32" localSheetId="1">'balans (2)'!#REF!</definedName>
    <definedName name="Tekstvak32" localSheetId="2">'balans (3)'!#REF!</definedName>
    <definedName name="Tekstvak32" localSheetId="3">'balans (4)'!#REF!</definedName>
    <definedName name="Tekstvak33" localSheetId="0">'balans (1)'!#REF!</definedName>
    <definedName name="Tekstvak33" localSheetId="1">'balans (2)'!#REF!</definedName>
    <definedName name="Tekstvak33" localSheetId="2">'balans (3)'!#REF!</definedName>
    <definedName name="Tekstvak33" localSheetId="3">'balans (4)'!#REF!</definedName>
    <definedName name="Tekstvak35" localSheetId="0">'balans (1)'!#REF!</definedName>
    <definedName name="Tekstvak35" localSheetId="1">'balans (2)'!#REF!</definedName>
    <definedName name="Tekstvak35" localSheetId="2">'balans (3)'!#REF!</definedName>
    <definedName name="Tekstvak35" localSheetId="3">'balans (4)'!#REF!</definedName>
    <definedName name="Tekstvak36" localSheetId="0">'balans (1)'!#REF!</definedName>
    <definedName name="Tekstvak36" localSheetId="1">'balans (2)'!#REF!</definedName>
    <definedName name="Tekstvak36" localSheetId="2">'balans (3)'!#REF!</definedName>
    <definedName name="Tekstvak36" localSheetId="3">'balans (4)'!#REF!</definedName>
    <definedName name="Tekstvak37" localSheetId="0">'balans (1)'!#REF!</definedName>
    <definedName name="Tekstvak37" localSheetId="1">'balans (2)'!#REF!</definedName>
    <definedName name="Tekstvak37" localSheetId="2">'balans (3)'!#REF!</definedName>
    <definedName name="Tekstvak37" localSheetId="3">'balans (4)'!#REF!</definedName>
    <definedName name="Tekstvak39" localSheetId="0">'balans (1)'!#REF!</definedName>
    <definedName name="Tekstvak39" localSheetId="1">'balans (2)'!#REF!</definedName>
    <definedName name="Tekstvak39" localSheetId="2">'balans (3)'!#REF!</definedName>
    <definedName name="Tekstvak39" localSheetId="3">'balans (4)'!#REF!</definedName>
    <definedName name="Tekstvak40" localSheetId="0">'balans (1)'!#REF!</definedName>
    <definedName name="Tekstvak40" localSheetId="1">'balans (2)'!#REF!</definedName>
    <definedName name="Tekstvak40" localSheetId="2">'balans (3)'!#REF!</definedName>
    <definedName name="Tekstvak40" localSheetId="3">'balans (4)'!#REF!</definedName>
    <definedName name="Tekstvak42" localSheetId="0">'balans (1)'!#REF!</definedName>
    <definedName name="Tekstvak42" localSheetId="1">'balans (2)'!#REF!</definedName>
    <definedName name="Tekstvak42" localSheetId="2">'balans (3)'!#REF!</definedName>
    <definedName name="Tekstvak42" localSheetId="3">'balans (4)'!#REF!</definedName>
    <definedName name="Tekstvak43" localSheetId="0">'balans (1)'!#REF!</definedName>
    <definedName name="Tekstvak43" localSheetId="1">'balans (2)'!#REF!</definedName>
    <definedName name="Tekstvak43" localSheetId="2">'balans (3)'!#REF!</definedName>
    <definedName name="Tekstvak43" localSheetId="3">'balans (4)'!#REF!</definedName>
    <definedName name="Tekstvak8" localSheetId="0">'balans (1)'!#REF!</definedName>
    <definedName name="Tekstvak8" localSheetId="1">'balans (2)'!#REF!</definedName>
    <definedName name="Tekstvak8" localSheetId="2">'balans (3)'!#REF!</definedName>
    <definedName name="Tekstvak8" localSheetId="3">'balans (4)'!#REF!</definedName>
    <definedName name="Vervolgkeuzelijst1" localSheetId="0">'balans (1)'!#REF!</definedName>
    <definedName name="Vervolgkeuzelijst1" localSheetId="1">'balans (2)'!#REF!</definedName>
    <definedName name="Vervolgkeuzelijst1" localSheetId="2">'balans (3)'!#REF!</definedName>
    <definedName name="Vervolgkeuzelijst1" localSheetId="3">'balans (4)'!#REF!</definedName>
    <definedName name="Vervolgkeuzelijst2" localSheetId="0">'balans (1)'!#REF!</definedName>
    <definedName name="Vervolgkeuzelijst2" localSheetId="1">'balans (2)'!#REF!</definedName>
    <definedName name="Vervolgkeuzelijst2" localSheetId="2">'balans (3)'!#REF!</definedName>
    <definedName name="Vervolgkeuzelijst2" localSheetId="3">'balans (4)'!#REF!</definedName>
    <definedName name="Vervolgkeuzelijst3" localSheetId="0">'balans (1)'!#REF!</definedName>
    <definedName name="Vervolgkeuzelijst3" localSheetId="1">'balans (2)'!#REF!</definedName>
    <definedName name="Vervolgkeuzelijst3" localSheetId="2">'balans (3)'!#REF!</definedName>
    <definedName name="Vervolgkeuzelijst3" localSheetId="3">'balans (4)'!#REF!</definedName>
  </definedNames>
  <calcPr calcMode="manual" fullCalcOnLoad="1" calcCompleted="0" calcOnSave="0" iterate="1" iterateCount="5" iterateDelta="0.001"/>
</workbook>
</file>

<file path=xl/comments1.xml><?xml version="1.0" encoding="utf-8"?>
<comments xmlns="http://schemas.openxmlformats.org/spreadsheetml/2006/main">
  <authors>
    <author>JvdWeg</author>
  </authors>
  <commentList>
    <comment ref="J12" authorId="0">
      <text>
        <r>
          <rPr>
            <b/>
            <sz val="8"/>
            <rFont val="Tahoma"/>
            <family val="0"/>
          </rPr>
          <t>Neem de vergelijking letterlijk over.
Los de vergelijking met tenminste
één tussenstap op.
Probeer onderelkaar uit te werken;
zet de 'is gelijk-tekens' recht onderelkaar.</t>
        </r>
      </text>
    </comment>
    <comment ref="J13" authorId="0">
      <text>
        <r>
          <rPr>
            <b/>
            <sz val="8"/>
            <rFont val="Tahoma"/>
            <family val="0"/>
          </rPr>
          <t>Zet de cijfer-lettercombinaties links van het =-teken.
Zet de gewone getallen rechts van het =-teken.
Bij verplaatsing naar de andere kant wordt het teken ervoor het tegenovergestelde teken</t>
        </r>
      </text>
    </comment>
    <comment ref="J14" authorId="0">
      <text>
        <r>
          <rPr>
            <b/>
            <sz val="8"/>
            <rFont val="Tahoma"/>
            <family val="0"/>
          </rPr>
          <t>Gelijksoortige termen kunnen eenvoudig
met een logische  berekening verkort worden.</t>
        </r>
      </text>
    </comment>
    <comment ref="I15" authorId="0">
      <text>
        <r>
          <rPr>
            <b/>
            <sz val="8"/>
            <rFont val="Tahoma"/>
            <family val="0"/>
          </rPr>
          <t xml:space="preserve">Eindoplossingen afronden op
</t>
        </r>
        <r>
          <rPr>
            <b/>
            <sz val="8"/>
            <color indexed="10"/>
            <rFont val="Tahoma"/>
            <family val="2"/>
          </rPr>
          <t>2 decimalen</t>
        </r>
        <r>
          <rPr>
            <b/>
            <sz val="8"/>
            <rFont val="Tahoma"/>
            <family val="0"/>
          </rPr>
          <t xml:space="preserve">.
Decimale getallen met een </t>
        </r>
        <r>
          <rPr>
            <b/>
            <sz val="8"/>
            <color indexed="10"/>
            <rFont val="Tahoma"/>
            <family val="2"/>
          </rPr>
          <t>KOMMA</t>
        </r>
        <r>
          <rPr>
            <b/>
            <sz val="8"/>
            <rFont val="Tahoma"/>
            <family val="0"/>
          </rPr>
          <t xml:space="preserve"> aangeven.
Afrondingen met een 'golfje' aangeven.</t>
        </r>
      </text>
    </comment>
  </commentList>
</comments>
</file>

<file path=xl/comments2.xml><?xml version="1.0" encoding="utf-8"?>
<comments xmlns="http://schemas.openxmlformats.org/spreadsheetml/2006/main">
  <authors>
    <author>JvdWeg</author>
  </authors>
  <commentList>
    <comment ref="J12" authorId="0">
      <text>
        <r>
          <rPr>
            <b/>
            <sz val="8"/>
            <rFont val="Tahoma"/>
            <family val="0"/>
          </rPr>
          <t>Neem de vergelijking letterlijk over.
Los de vergelijking met tenminste
één tussenstap op.
Probeer onderelkaar uit te werken;
zet de 'is gelijk-tekens' recht onderelkaar.</t>
        </r>
      </text>
    </comment>
    <comment ref="J13" authorId="0">
      <text>
        <r>
          <rPr>
            <b/>
            <sz val="8"/>
            <rFont val="Tahoma"/>
            <family val="0"/>
          </rPr>
          <t>Zet de cijfer-lettercombinaties links van het =-teken.
Zet de gewone getallen rechts van het =-teken.
Bij verplaatsing naar de andere kant wordt het teken ervoor het tegenovergestelde teken</t>
        </r>
      </text>
    </comment>
    <comment ref="J14" authorId="0">
      <text>
        <r>
          <rPr>
            <b/>
            <sz val="8"/>
            <rFont val="Tahoma"/>
            <family val="0"/>
          </rPr>
          <t>Gelijksoortige termen kunnen eenvoudig
met een logische  berekening verkort worden.</t>
        </r>
      </text>
    </comment>
    <comment ref="I15" authorId="0">
      <text>
        <r>
          <rPr>
            <b/>
            <sz val="8"/>
            <rFont val="Tahoma"/>
            <family val="0"/>
          </rPr>
          <t xml:space="preserve">Eindoplossingen afronden op
</t>
        </r>
        <r>
          <rPr>
            <b/>
            <sz val="8"/>
            <color indexed="10"/>
            <rFont val="Tahoma"/>
            <family val="2"/>
          </rPr>
          <t>2 decimalen</t>
        </r>
        <r>
          <rPr>
            <b/>
            <sz val="8"/>
            <rFont val="Tahoma"/>
            <family val="0"/>
          </rPr>
          <t xml:space="preserve">.
Decimale getallen met een </t>
        </r>
        <r>
          <rPr>
            <b/>
            <sz val="8"/>
            <color indexed="10"/>
            <rFont val="Tahoma"/>
            <family val="2"/>
          </rPr>
          <t>KOMMA</t>
        </r>
        <r>
          <rPr>
            <b/>
            <sz val="8"/>
            <rFont val="Tahoma"/>
            <family val="0"/>
          </rPr>
          <t xml:space="preserve"> aangeven.
Afrondingen met een 'golfje' aangeven.</t>
        </r>
      </text>
    </comment>
  </commentList>
</comments>
</file>

<file path=xl/comments3.xml><?xml version="1.0" encoding="utf-8"?>
<comments xmlns="http://schemas.openxmlformats.org/spreadsheetml/2006/main">
  <authors>
    <author>JvdWeg</author>
  </authors>
  <commentList>
    <comment ref="J12" authorId="0">
      <text>
        <r>
          <rPr>
            <b/>
            <sz val="8"/>
            <rFont val="Tahoma"/>
            <family val="0"/>
          </rPr>
          <t>Neem de vergelijking letterlijk over.
Los de vergelijking met tenminste
één tussenstap op.
Probeer onderelkaar uit te werken;
zet de 'is gelijk-tekens' recht onderelkaar.</t>
        </r>
      </text>
    </comment>
    <comment ref="J13" authorId="0">
      <text>
        <r>
          <rPr>
            <b/>
            <sz val="8"/>
            <rFont val="Tahoma"/>
            <family val="0"/>
          </rPr>
          <t>Zet de cijfer-lettercombinaties links van het =-teken.
Zet de gewone getallen rechts van het =-teken.
Bij verplaatsing naar de andere kant wordt het teken ervoor het tegenovergestelde teken</t>
        </r>
      </text>
    </comment>
    <comment ref="J14" authorId="0">
      <text>
        <r>
          <rPr>
            <b/>
            <sz val="8"/>
            <rFont val="Tahoma"/>
            <family val="0"/>
          </rPr>
          <t>Gelijksoortige termen kunnen eenvoudig
met een logische  berekening verkort worden.</t>
        </r>
      </text>
    </comment>
    <comment ref="J15" authorId="0">
      <text>
        <r>
          <rPr>
            <b/>
            <sz val="8"/>
            <rFont val="Tahoma"/>
            <family val="0"/>
          </rPr>
          <t xml:space="preserve">Eindoplossingen afronden op
</t>
        </r>
        <r>
          <rPr>
            <b/>
            <sz val="8"/>
            <color indexed="10"/>
            <rFont val="Tahoma"/>
            <family val="2"/>
          </rPr>
          <t>2 decimalen</t>
        </r>
        <r>
          <rPr>
            <b/>
            <sz val="8"/>
            <rFont val="Tahoma"/>
            <family val="0"/>
          </rPr>
          <t xml:space="preserve">.
Decimale getallen met een </t>
        </r>
        <r>
          <rPr>
            <b/>
            <sz val="8"/>
            <color indexed="10"/>
            <rFont val="Tahoma"/>
            <family val="2"/>
          </rPr>
          <t>KOMMA</t>
        </r>
        <r>
          <rPr>
            <b/>
            <sz val="8"/>
            <rFont val="Tahoma"/>
            <family val="0"/>
          </rPr>
          <t xml:space="preserve"> aangeven.
Afrondingen met een 'golfje' aangeven.</t>
        </r>
      </text>
    </comment>
  </commentList>
</comments>
</file>

<file path=xl/sharedStrings.xml><?xml version="1.0" encoding="utf-8"?>
<sst xmlns="http://schemas.openxmlformats.org/spreadsheetml/2006/main" count="72" uniqueCount="22">
  <si>
    <t>vergelijking</t>
  </si>
  <si>
    <t>groeperen</t>
  </si>
  <si>
    <t>verkorten</t>
  </si>
  <si>
    <t>delen</t>
  </si>
  <si>
    <t>=</t>
  </si>
  <si>
    <t>+</t>
  </si>
  <si>
    <t>controle</t>
  </si>
  <si>
    <t>voorbeelduitwerking</t>
  </si>
  <si>
    <t>oplossing</t>
  </si>
  <si>
    <t>SCORE:</t>
  </si>
  <si>
    <t>VERGELIJKINGEN OPLOSSEN</t>
  </si>
  <si>
    <t>met   de</t>
  </si>
  <si>
    <t>BALANSMETHODE</t>
  </si>
  <si>
    <t>x</t>
  </si>
  <si>
    <t>de x-en aan de rechterkant weghalen</t>
  </si>
  <si>
    <t>de getallen aan de linkerkant weghalen</t>
  </si>
  <si>
    <t>aantal gemaakt</t>
  </si>
  <si>
    <t>aantal goed</t>
  </si>
  <si>
    <t>(=</t>
  </si>
  <si>
    <t>%</t>
  </si>
  <si>
    <t>)</t>
  </si>
  <si>
    <t>oplossing (door te delen)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</si>
</sst>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"/>
    <numFmt numFmtId="165" formatCode="0.0000000"/>
    <numFmt numFmtId="166" formatCode="#\ ???/???"/>
  </numFmts>
  <fonts count="2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2"/>
      <color indexed="1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18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name val="Arial"/>
      <family val="2"/>
    </font>
    <font>
      <sz val="12"/>
      <color indexed="18"/>
      <name val="Arial"/>
      <family val="0"/>
    </font>
    <font>
      <b/>
      <i/>
      <sz val="12"/>
      <color indexed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17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9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 horizontal="right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2" fillId="2" borderId="0" xfId="0" applyFont="1" applyFill="1" applyBorder="1" applyAlignment="1" applyProtection="1">
      <alignment horizontal="right" vertical="center" wrapText="1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left" vertical="center"/>
      <protection hidden="1"/>
    </xf>
    <xf numFmtId="0" fontId="10" fillId="2" borderId="0" xfId="0" applyNumberFormat="1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14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2" fontId="7" fillId="3" borderId="1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0" xfId="0" applyBorder="1" applyAlignment="1">
      <alignment horizontal="center" vertical="center" shrinkToFit="1"/>
    </xf>
    <xf numFmtId="0" fontId="14" fillId="0" borderId="0" xfId="0" applyFont="1" applyFill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 locked="0"/>
    </xf>
    <xf numFmtId="49" fontId="7" fillId="3" borderId="1" xfId="0" applyNumberFormat="1" applyFont="1" applyFill="1" applyBorder="1" applyAlignment="1" applyProtection="1">
      <alignment horizontal="center" vertical="center" shrinkToFit="1"/>
      <protection hidden="1" locked="0"/>
    </xf>
    <xf numFmtId="0" fontId="7" fillId="3" borderId="1" xfId="0" applyNumberFormat="1" applyFont="1" applyFill="1" applyBorder="1" applyAlignment="1" applyProtection="1">
      <alignment horizontal="center" vertical="center" shrinkToFit="1"/>
      <protection hidden="1" locked="0"/>
    </xf>
    <xf numFmtId="0" fontId="8" fillId="0" borderId="0" xfId="0" applyFont="1" applyAlignment="1" applyProtection="1">
      <alignment shrinkToFit="1"/>
      <protection hidden="1"/>
    </xf>
    <xf numFmtId="0" fontId="2" fillId="0" borderId="0" xfId="0" applyFont="1" applyAlignment="1" applyProtection="1">
      <alignment horizontal="center" shrinkToFit="1"/>
      <protection hidden="1"/>
    </xf>
    <xf numFmtId="0" fontId="7" fillId="0" borderId="0" xfId="0" applyFont="1" applyFill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right" vertical="center" shrinkToFit="1"/>
      <protection hidden="1"/>
    </xf>
    <xf numFmtId="0" fontId="7" fillId="3" borderId="2" xfId="0" applyNumberFormat="1" applyFont="1" applyFill="1" applyBorder="1" applyAlignment="1" applyProtection="1">
      <alignment horizontal="center" vertical="center" shrinkToFit="1"/>
      <protection hidden="1" locked="0"/>
    </xf>
    <xf numFmtId="0" fontId="5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16" fontId="2" fillId="0" borderId="0" xfId="0" applyNumberFormat="1" applyFont="1" applyAlignment="1" applyProtection="1">
      <alignment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166" fontId="20" fillId="0" borderId="0" xfId="0" applyNumberFormat="1" applyFont="1" applyFill="1" applyAlignment="1" applyProtection="1">
      <alignment horizontal="center" vertical="center"/>
      <protection hidden="1"/>
    </xf>
    <xf numFmtId="1" fontId="20" fillId="0" borderId="0" xfId="0" applyNumberFormat="1" applyFont="1" applyFill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indent="1"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shrinkToFit="1"/>
      <protection hidden="1"/>
    </xf>
    <xf numFmtId="0" fontId="5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 shrinkToFit="1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0" fontId="3" fillId="4" borderId="0" xfId="0" applyNumberFormat="1" applyFont="1" applyFill="1" applyAlignment="1" applyProtection="1">
      <alignment horizontal="center" vertical="center"/>
      <protection locked="0"/>
    </xf>
    <xf numFmtId="0" fontId="20" fillId="4" borderId="0" xfId="0" applyNumberFormat="1" applyFont="1" applyFill="1" applyAlignment="1" applyProtection="1">
      <alignment horizontal="center" vertical="center"/>
      <protection locked="0"/>
    </xf>
    <xf numFmtId="2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/>
        <i val="0"/>
        <color rgb="FF000080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000080"/>
      </font>
      <fill>
        <patternFill>
          <bgColor rgb="FFCCFF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b/>
        <i val="0"/>
        <color rgb="FF0000FF"/>
      </font>
      <border/>
    </dxf>
    <dxf>
      <font>
        <b/>
        <i val="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1628775</xdr:colOff>
      <xdr:row>3</xdr:row>
      <xdr:rowOff>161925</xdr:rowOff>
    </xdr:from>
    <xdr:to>
      <xdr:col>10</xdr:col>
      <xdr:colOff>1952625</xdr:colOff>
      <xdr:row>5</xdr:row>
      <xdr:rowOff>104775</xdr:rowOff>
    </xdr:to>
    <xdr:grpSp>
      <xdr:nvGrpSpPr>
        <xdr:cNvPr id="1" name="Group 94"/>
        <xdr:cNvGrpSpPr>
          <a:grpSpLocks/>
        </xdr:cNvGrpSpPr>
      </xdr:nvGrpSpPr>
      <xdr:grpSpPr>
        <a:xfrm>
          <a:off x="8248650" y="847725"/>
          <a:ext cx="323850" cy="285750"/>
          <a:chOff x="937" y="91"/>
          <a:chExt cx="14" cy="34"/>
        </a:xfrm>
        <a:solidFill>
          <a:srgbClr val="FFFFFF"/>
        </a:solidFill>
      </xdr:grpSpPr>
      <xdr:sp>
        <xdr:nvSpPr>
          <xdr:cNvPr id="2" name="Arc 91"/>
          <xdr:cNvSpPr>
            <a:spLocks/>
          </xdr:cNvSpPr>
        </xdr:nvSpPr>
        <xdr:spPr>
          <a:xfrm>
            <a:off x="937" y="91"/>
            <a:ext cx="7" cy="30"/>
          </a:xfrm>
          <a:prstGeom prst="arc">
            <a:avLst>
              <a:gd name="adj1" fmla="val 28273060"/>
              <a:gd name="adj2" fmla="val -44157"/>
            </a:avLst>
          </a:prstGeom>
          <a:noFill/>
          <a:ln w="2857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92"/>
          <xdr:cNvSpPr txBox="1">
            <a:spLocks noChangeArrowheads="1"/>
          </xdr:cNvSpPr>
        </xdr:nvSpPr>
        <xdr:spPr>
          <a:xfrm>
            <a:off x="943" y="93"/>
            <a:ext cx="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÷</a:t>
            </a:r>
          </a:p>
        </xdr:txBody>
      </xdr:sp>
    </xdr:grpSp>
    <xdr:clientData/>
  </xdr:twoCellAnchor>
  <xdr:twoCellAnchor editAs="absolute">
    <xdr:from>
      <xdr:col>2</xdr:col>
      <xdr:colOff>200025</xdr:colOff>
      <xdr:row>1</xdr:row>
      <xdr:rowOff>57150</xdr:rowOff>
    </xdr:from>
    <xdr:to>
      <xdr:col>9</xdr:col>
      <xdr:colOff>66675</xdr:colOff>
      <xdr:row>7</xdr:row>
      <xdr:rowOff>200025</xdr:rowOff>
    </xdr:to>
    <xdr:grpSp>
      <xdr:nvGrpSpPr>
        <xdr:cNvPr id="4" name="Group 109"/>
        <xdr:cNvGrpSpPr>
          <a:grpSpLocks/>
        </xdr:cNvGrpSpPr>
      </xdr:nvGrpSpPr>
      <xdr:grpSpPr>
        <a:xfrm>
          <a:off x="3162300" y="285750"/>
          <a:ext cx="2466975" cy="1400175"/>
          <a:chOff x="332" y="30"/>
          <a:chExt cx="259" cy="147"/>
        </a:xfrm>
        <a:solidFill>
          <a:srgbClr val="FFFFFF"/>
        </a:solidFill>
      </xdr:grpSpPr>
      <xdr:sp>
        <xdr:nvSpPr>
          <xdr:cNvPr id="5" name="Rectangle 83"/>
          <xdr:cNvSpPr>
            <a:spLocks/>
          </xdr:cNvSpPr>
        </xdr:nvSpPr>
        <xdr:spPr>
          <a:xfrm>
            <a:off x="332" y="30"/>
            <a:ext cx="259" cy="1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72"/>
          <xdr:cNvSpPr>
            <a:spLocks/>
          </xdr:cNvSpPr>
        </xdr:nvSpPr>
        <xdr:spPr>
          <a:xfrm>
            <a:off x="351" y="60"/>
            <a:ext cx="37" cy="80"/>
          </a:xfrm>
          <a:custGeom>
            <a:pathLst>
              <a:path h="136" w="61">
                <a:moveTo>
                  <a:pt x="61" y="0"/>
                </a:moveTo>
                <a:lnTo>
                  <a:pt x="0" y="13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73"/>
          <xdr:cNvSpPr>
            <a:spLocks/>
          </xdr:cNvSpPr>
        </xdr:nvSpPr>
        <xdr:spPr>
          <a:xfrm>
            <a:off x="387" y="61"/>
            <a:ext cx="37" cy="80"/>
          </a:xfrm>
          <a:custGeom>
            <a:pathLst>
              <a:path h="137" w="61">
                <a:moveTo>
                  <a:pt x="0" y="0"/>
                </a:moveTo>
                <a:lnTo>
                  <a:pt x="61" y="137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74"/>
          <xdr:cNvSpPr>
            <a:spLocks/>
          </xdr:cNvSpPr>
        </xdr:nvSpPr>
        <xdr:spPr>
          <a:xfrm>
            <a:off x="501" y="61"/>
            <a:ext cx="37" cy="78"/>
          </a:xfrm>
          <a:custGeom>
            <a:pathLst>
              <a:path h="134" w="61">
                <a:moveTo>
                  <a:pt x="61" y="0"/>
                </a:moveTo>
                <a:lnTo>
                  <a:pt x="0" y="13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75"/>
          <xdr:cNvSpPr>
            <a:spLocks/>
          </xdr:cNvSpPr>
        </xdr:nvSpPr>
        <xdr:spPr>
          <a:xfrm>
            <a:off x="539" y="61"/>
            <a:ext cx="34" cy="80"/>
          </a:xfrm>
          <a:custGeom>
            <a:pathLst>
              <a:path h="136" w="58">
                <a:moveTo>
                  <a:pt x="0" y="0"/>
                </a:moveTo>
                <a:lnTo>
                  <a:pt x="58" y="13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49"/>
          <xdr:cNvSpPr>
            <a:spLocks/>
          </xdr:cNvSpPr>
        </xdr:nvSpPr>
        <xdr:spPr>
          <a:xfrm>
            <a:off x="449" y="50"/>
            <a:ext cx="27" cy="118"/>
          </a:xfrm>
          <a:custGeom>
            <a:pathLst>
              <a:path h="2033" w="277">
                <a:moveTo>
                  <a:pt x="239" y="0"/>
                </a:moveTo>
                <a:lnTo>
                  <a:pt x="40" y="0"/>
                </a:lnTo>
                <a:lnTo>
                  <a:pt x="0" y="2033"/>
                </a:lnTo>
                <a:lnTo>
                  <a:pt x="277" y="2033"/>
                </a:lnTo>
                <a:lnTo>
                  <a:pt x="239" y="0"/>
                </a:lnTo>
                <a:lnTo>
                  <a:pt x="239" y="0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1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" y="126"/>
            <a:ext cx="15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7" y="126"/>
            <a:ext cx="14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1" y="126"/>
            <a:ext cx="15" cy="1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TextBox 13"/>
          <xdr:cNvSpPr txBox="1">
            <a:spLocks noChangeArrowheads="1"/>
          </xdr:cNvSpPr>
        </xdr:nvSpPr>
        <xdr:spPr>
          <a:xfrm>
            <a:off x="395" y="121"/>
            <a:ext cx="2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+2</a:t>
            </a:r>
          </a:p>
        </xdr:txBody>
      </xdr:sp>
      <xdr:sp>
        <xdr:nvSpPr>
          <xdr:cNvPr id="15" name="AutoShape 56"/>
          <xdr:cNvSpPr>
            <a:spLocks/>
          </xdr:cNvSpPr>
        </xdr:nvSpPr>
        <xdr:spPr>
          <a:xfrm>
            <a:off x="400" y="156"/>
            <a:ext cx="124" cy="12"/>
          </a:xfrm>
          <a:custGeom>
            <a:pathLst>
              <a:path h="53" w="1304">
                <a:moveTo>
                  <a:pt x="1304" y="53"/>
                </a:moveTo>
                <a:lnTo>
                  <a:pt x="0" y="53"/>
                </a:lnTo>
                <a:lnTo>
                  <a:pt x="216" y="0"/>
                </a:lnTo>
                <a:lnTo>
                  <a:pt x="1088" y="0"/>
                </a:lnTo>
                <a:lnTo>
                  <a:pt x="1304" y="53"/>
                </a:lnTo>
                <a:lnTo>
                  <a:pt x="1304" y="53"/>
                </a:lnTo>
                <a:close/>
              </a:path>
            </a:pathLst>
          </a:custGeom>
          <a:solidFill>
            <a:srgbClr val="A3A3A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57"/>
          <xdr:cNvSpPr>
            <a:spLocks/>
          </xdr:cNvSpPr>
        </xdr:nvSpPr>
        <xdr:spPr>
          <a:xfrm>
            <a:off x="400" y="156"/>
            <a:ext cx="124" cy="12"/>
          </a:xfrm>
          <a:custGeom>
            <a:pathLst>
              <a:path h="53" w="1304">
                <a:moveTo>
                  <a:pt x="1304" y="53"/>
                </a:moveTo>
                <a:lnTo>
                  <a:pt x="0" y="53"/>
                </a:lnTo>
                <a:lnTo>
                  <a:pt x="216" y="0"/>
                </a:lnTo>
                <a:lnTo>
                  <a:pt x="1088" y="0"/>
                </a:lnTo>
                <a:lnTo>
                  <a:pt x="1304" y="53"/>
                </a:lnTo>
                <a:lnTo>
                  <a:pt x="1304" y="53"/>
                </a:lnTo>
              </a:path>
            </a:pathLst>
          </a:custGeom>
          <a:solidFill>
            <a:srgbClr val="333399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58"/>
          <xdr:cNvSpPr>
            <a:spLocks/>
          </xdr:cNvSpPr>
        </xdr:nvSpPr>
        <xdr:spPr>
          <a:xfrm>
            <a:off x="354" y="158"/>
            <a:ext cx="215" cy="13"/>
          </a:xfrm>
          <a:custGeom>
            <a:pathLst>
              <a:path h="61" w="1748">
                <a:moveTo>
                  <a:pt x="1748" y="61"/>
                </a:moveTo>
                <a:lnTo>
                  <a:pt x="0" y="61"/>
                </a:lnTo>
                <a:lnTo>
                  <a:pt x="44" y="0"/>
                </a:lnTo>
                <a:lnTo>
                  <a:pt x="1706" y="0"/>
                </a:lnTo>
                <a:lnTo>
                  <a:pt x="1748" y="61"/>
                </a:lnTo>
                <a:lnTo>
                  <a:pt x="1748" y="61"/>
                </a:lnTo>
                <a:close/>
              </a:path>
            </a:pathLst>
          </a:custGeom>
          <a:solidFill>
            <a:srgbClr val="00008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61"/>
          <xdr:cNvSpPr>
            <a:spLocks/>
          </xdr:cNvSpPr>
        </xdr:nvSpPr>
        <xdr:spPr>
          <a:xfrm>
            <a:off x="499" y="138"/>
            <a:ext cx="76" cy="8"/>
          </a:xfrm>
          <a:custGeom>
            <a:pathLst>
              <a:path h="54" w="788">
                <a:moveTo>
                  <a:pt x="0" y="27"/>
                </a:moveTo>
                <a:lnTo>
                  <a:pt x="11" y="46"/>
                </a:lnTo>
                <a:lnTo>
                  <a:pt x="34" y="54"/>
                </a:lnTo>
                <a:lnTo>
                  <a:pt x="754" y="54"/>
                </a:lnTo>
                <a:lnTo>
                  <a:pt x="779" y="46"/>
                </a:lnTo>
                <a:lnTo>
                  <a:pt x="788" y="27"/>
                </a:lnTo>
                <a:lnTo>
                  <a:pt x="779" y="7"/>
                </a:lnTo>
                <a:lnTo>
                  <a:pt x="754" y="0"/>
                </a:lnTo>
                <a:lnTo>
                  <a:pt x="34" y="0"/>
                </a:lnTo>
                <a:lnTo>
                  <a:pt x="11" y="7"/>
                </a:lnTo>
                <a:lnTo>
                  <a:pt x="0" y="27"/>
                </a:lnTo>
                <a:lnTo>
                  <a:pt x="0" y="27"/>
                </a:lnTo>
              </a:path>
            </a:pathLst>
          </a:cu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68"/>
          <xdr:cNvSpPr>
            <a:spLocks/>
          </xdr:cNvSpPr>
        </xdr:nvSpPr>
        <xdr:spPr>
          <a:xfrm>
            <a:off x="386" y="41"/>
            <a:ext cx="152" cy="20"/>
          </a:xfrm>
          <a:custGeom>
            <a:pathLst>
              <a:path h="189" w="1653">
                <a:moveTo>
                  <a:pt x="1653" y="189"/>
                </a:moveTo>
                <a:lnTo>
                  <a:pt x="0" y="189"/>
                </a:lnTo>
                <a:lnTo>
                  <a:pt x="827" y="0"/>
                </a:lnTo>
                <a:lnTo>
                  <a:pt x="1653" y="189"/>
                </a:lnTo>
                <a:lnTo>
                  <a:pt x="1653" y="189"/>
                </a:lnTo>
              </a:path>
            </a:pathLst>
          </a:custGeom>
          <a:solidFill>
            <a:srgbClr val="000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66"/>
          <xdr:cNvSpPr>
            <a:spLocks/>
          </xdr:cNvSpPr>
        </xdr:nvSpPr>
        <xdr:spPr>
          <a:xfrm>
            <a:off x="454" y="41"/>
            <a:ext cx="18" cy="101"/>
          </a:xfrm>
          <a:custGeom>
            <a:pathLst>
              <a:path h="172" w="30">
                <a:moveTo>
                  <a:pt x="15" y="172"/>
                </a:moveTo>
                <a:lnTo>
                  <a:pt x="0" y="15"/>
                </a:lnTo>
                <a:lnTo>
                  <a:pt x="15" y="0"/>
                </a:lnTo>
                <a:lnTo>
                  <a:pt x="30" y="15"/>
                </a:lnTo>
                <a:lnTo>
                  <a:pt x="15" y="172"/>
                </a:lnTo>
                <a:lnTo>
                  <a:pt x="15" y="172"/>
                </a:lnTo>
              </a:path>
            </a:pathLst>
          </a:cu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70"/>
          <xdr:cNvSpPr>
            <a:spLocks/>
          </xdr:cNvSpPr>
        </xdr:nvSpPr>
        <xdr:spPr>
          <a:xfrm>
            <a:off x="457" y="49"/>
            <a:ext cx="12" cy="10"/>
          </a:xfrm>
          <a:custGeom>
            <a:pathLst>
              <a:path h="102" w="103">
                <a:moveTo>
                  <a:pt x="103" y="51"/>
                </a:moveTo>
                <a:lnTo>
                  <a:pt x="98" y="71"/>
                </a:lnTo>
                <a:lnTo>
                  <a:pt x="88" y="86"/>
                </a:lnTo>
                <a:lnTo>
                  <a:pt x="71" y="97"/>
                </a:lnTo>
                <a:lnTo>
                  <a:pt x="52" y="102"/>
                </a:lnTo>
                <a:lnTo>
                  <a:pt x="32" y="97"/>
                </a:lnTo>
                <a:lnTo>
                  <a:pt x="15" y="86"/>
                </a:lnTo>
                <a:lnTo>
                  <a:pt x="5" y="71"/>
                </a:lnTo>
                <a:lnTo>
                  <a:pt x="0" y="51"/>
                </a:lnTo>
                <a:lnTo>
                  <a:pt x="5" y="30"/>
                </a:lnTo>
                <a:lnTo>
                  <a:pt x="15" y="14"/>
                </a:lnTo>
                <a:lnTo>
                  <a:pt x="32" y="3"/>
                </a:lnTo>
                <a:lnTo>
                  <a:pt x="52" y="0"/>
                </a:lnTo>
                <a:lnTo>
                  <a:pt x="71" y="3"/>
                </a:lnTo>
                <a:lnTo>
                  <a:pt x="88" y="14"/>
                </a:lnTo>
                <a:lnTo>
                  <a:pt x="98" y="30"/>
                </a:lnTo>
                <a:lnTo>
                  <a:pt x="103" y="51"/>
                </a:lnTo>
                <a:lnTo>
                  <a:pt x="103" y="51"/>
                </a:lnTo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2" name="Picture 7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6" y="125"/>
            <a:ext cx="14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7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76" y="115"/>
            <a:ext cx="14" cy="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7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1" y="115"/>
            <a:ext cx="13" cy="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Picture 7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4" y="114"/>
            <a:ext cx="13" cy="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Picture 8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125"/>
            <a:ext cx="12" cy="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7" name="TextBox 82"/>
          <xdr:cNvSpPr txBox="1">
            <a:spLocks noChangeArrowheads="1"/>
          </xdr:cNvSpPr>
        </xdr:nvSpPr>
        <xdr:spPr>
          <a:xfrm>
            <a:off x="540" y="120"/>
            <a:ext cx="2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+6
</a:t>
            </a:r>
          </a:p>
        </xdr:txBody>
      </xdr:sp>
      <xdr:sp>
        <xdr:nvSpPr>
          <xdr:cNvPr id="28" name="AutoShape 87"/>
          <xdr:cNvSpPr>
            <a:spLocks/>
          </xdr:cNvSpPr>
        </xdr:nvSpPr>
        <xdr:spPr>
          <a:xfrm>
            <a:off x="349" y="139"/>
            <a:ext cx="75" cy="7"/>
          </a:xfrm>
          <a:custGeom>
            <a:pathLst>
              <a:path h="54" w="788">
                <a:moveTo>
                  <a:pt x="0" y="27"/>
                </a:moveTo>
                <a:lnTo>
                  <a:pt x="11" y="46"/>
                </a:lnTo>
                <a:lnTo>
                  <a:pt x="34" y="54"/>
                </a:lnTo>
                <a:lnTo>
                  <a:pt x="754" y="54"/>
                </a:lnTo>
                <a:lnTo>
                  <a:pt x="779" y="46"/>
                </a:lnTo>
                <a:lnTo>
                  <a:pt x="788" y="27"/>
                </a:lnTo>
                <a:lnTo>
                  <a:pt x="779" y="7"/>
                </a:lnTo>
                <a:lnTo>
                  <a:pt x="754" y="0"/>
                </a:lnTo>
                <a:lnTo>
                  <a:pt x="34" y="0"/>
                </a:lnTo>
                <a:lnTo>
                  <a:pt x="11" y="7"/>
                </a:lnTo>
                <a:lnTo>
                  <a:pt x="0" y="27"/>
                </a:lnTo>
                <a:lnTo>
                  <a:pt x="0" y="27"/>
                </a:lnTo>
              </a:path>
            </a:pathLst>
          </a:cu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1628775</xdr:colOff>
      <xdr:row>3</xdr:row>
      <xdr:rowOff>161925</xdr:rowOff>
    </xdr:from>
    <xdr:to>
      <xdr:col>10</xdr:col>
      <xdr:colOff>1952625</xdr:colOff>
      <xdr:row>5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8248650" y="847725"/>
          <a:ext cx="323850" cy="285750"/>
          <a:chOff x="937" y="91"/>
          <a:chExt cx="14" cy="34"/>
        </a:xfrm>
        <a:solidFill>
          <a:srgbClr val="FFFFFF"/>
        </a:solidFill>
      </xdr:grpSpPr>
      <xdr:sp>
        <xdr:nvSpPr>
          <xdr:cNvPr id="2" name="Arc 3"/>
          <xdr:cNvSpPr>
            <a:spLocks/>
          </xdr:cNvSpPr>
        </xdr:nvSpPr>
        <xdr:spPr>
          <a:xfrm>
            <a:off x="937" y="91"/>
            <a:ext cx="7" cy="30"/>
          </a:xfrm>
          <a:prstGeom prst="arc">
            <a:avLst>
              <a:gd name="adj1" fmla="val 28273060"/>
              <a:gd name="adj2" fmla="val -44157"/>
            </a:avLst>
          </a:prstGeom>
          <a:noFill/>
          <a:ln w="2857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4"/>
          <xdr:cNvSpPr txBox="1">
            <a:spLocks noChangeArrowheads="1"/>
          </xdr:cNvSpPr>
        </xdr:nvSpPr>
        <xdr:spPr>
          <a:xfrm>
            <a:off x="943" y="93"/>
            <a:ext cx="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÷</a:t>
            </a:r>
          </a:p>
        </xdr:txBody>
      </xdr:sp>
    </xdr:grpSp>
    <xdr:clientData/>
  </xdr:twoCellAnchor>
  <xdr:twoCellAnchor editAs="absolute">
    <xdr:from>
      <xdr:col>2</xdr:col>
      <xdr:colOff>66675</xdr:colOff>
      <xdr:row>1</xdr:row>
      <xdr:rowOff>57150</xdr:rowOff>
    </xdr:from>
    <xdr:to>
      <xdr:col>9</xdr:col>
      <xdr:colOff>66675</xdr:colOff>
      <xdr:row>7</xdr:row>
      <xdr:rowOff>200025</xdr:rowOff>
    </xdr:to>
    <xdr:grpSp>
      <xdr:nvGrpSpPr>
        <xdr:cNvPr id="4" name="Group 5"/>
        <xdr:cNvGrpSpPr>
          <a:grpSpLocks/>
        </xdr:cNvGrpSpPr>
      </xdr:nvGrpSpPr>
      <xdr:grpSpPr>
        <a:xfrm>
          <a:off x="3162300" y="285750"/>
          <a:ext cx="2466975" cy="1400175"/>
          <a:chOff x="332" y="30"/>
          <a:chExt cx="259" cy="147"/>
        </a:xfrm>
        <a:solidFill>
          <a:srgbClr val="FFFFFF"/>
        </a:solidFill>
      </xdr:grpSpPr>
      <xdr:sp>
        <xdr:nvSpPr>
          <xdr:cNvPr id="5" name="Rectangle 6"/>
          <xdr:cNvSpPr>
            <a:spLocks/>
          </xdr:cNvSpPr>
        </xdr:nvSpPr>
        <xdr:spPr>
          <a:xfrm>
            <a:off x="332" y="30"/>
            <a:ext cx="259" cy="1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>
            <a:off x="351" y="60"/>
            <a:ext cx="37" cy="80"/>
          </a:xfrm>
          <a:custGeom>
            <a:pathLst>
              <a:path h="136" w="61">
                <a:moveTo>
                  <a:pt x="61" y="0"/>
                </a:moveTo>
                <a:lnTo>
                  <a:pt x="0" y="13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>
            <a:off x="387" y="61"/>
            <a:ext cx="37" cy="80"/>
          </a:xfrm>
          <a:custGeom>
            <a:pathLst>
              <a:path h="137" w="61">
                <a:moveTo>
                  <a:pt x="0" y="0"/>
                </a:moveTo>
                <a:lnTo>
                  <a:pt x="61" y="137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>
            <a:off x="501" y="61"/>
            <a:ext cx="37" cy="78"/>
          </a:xfrm>
          <a:custGeom>
            <a:pathLst>
              <a:path h="134" w="61">
                <a:moveTo>
                  <a:pt x="61" y="0"/>
                </a:moveTo>
                <a:lnTo>
                  <a:pt x="0" y="13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>
            <a:off x="539" y="61"/>
            <a:ext cx="34" cy="80"/>
          </a:xfrm>
          <a:custGeom>
            <a:pathLst>
              <a:path h="136" w="58">
                <a:moveTo>
                  <a:pt x="0" y="0"/>
                </a:moveTo>
                <a:lnTo>
                  <a:pt x="58" y="13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449" y="50"/>
            <a:ext cx="27" cy="118"/>
          </a:xfrm>
          <a:custGeom>
            <a:pathLst>
              <a:path h="2033" w="277">
                <a:moveTo>
                  <a:pt x="239" y="0"/>
                </a:moveTo>
                <a:lnTo>
                  <a:pt x="40" y="0"/>
                </a:lnTo>
                <a:lnTo>
                  <a:pt x="0" y="2033"/>
                </a:lnTo>
                <a:lnTo>
                  <a:pt x="277" y="2033"/>
                </a:lnTo>
                <a:lnTo>
                  <a:pt x="239" y="0"/>
                </a:lnTo>
                <a:lnTo>
                  <a:pt x="239" y="0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1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" y="126"/>
            <a:ext cx="15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7" y="126"/>
            <a:ext cx="14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1" y="126"/>
            <a:ext cx="15" cy="1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TextBox 15"/>
          <xdr:cNvSpPr txBox="1">
            <a:spLocks noChangeArrowheads="1"/>
          </xdr:cNvSpPr>
        </xdr:nvSpPr>
        <xdr:spPr>
          <a:xfrm>
            <a:off x="395" y="121"/>
            <a:ext cx="2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+2</a:t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>
            <a:off x="400" y="156"/>
            <a:ext cx="124" cy="12"/>
          </a:xfrm>
          <a:custGeom>
            <a:pathLst>
              <a:path h="53" w="1304">
                <a:moveTo>
                  <a:pt x="1304" y="53"/>
                </a:moveTo>
                <a:lnTo>
                  <a:pt x="0" y="53"/>
                </a:lnTo>
                <a:lnTo>
                  <a:pt x="216" y="0"/>
                </a:lnTo>
                <a:lnTo>
                  <a:pt x="1088" y="0"/>
                </a:lnTo>
                <a:lnTo>
                  <a:pt x="1304" y="53"/>
                </a:lnTo>
                <a:lnTo>
                  <a:pt x="1304" y="53"/>
                </a:lnTo>
                <a:close/>
              </a:path>
            </a:pathLst>
          </a:custGeom>
          <a:solidFill>
            <a:srgbClr val="A3A3A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7"/>
          <xdr:cNvSpPr>
            <a:spLocks/>
          </xdr:cNvSpPr>
        </xdr:nvSpPr>
        <xdr:spPr>
          <a:xfrm>
            <a:off x="400" y="156"/>
            <a:ext cx="124" cy="12"/>
          </a:xfrm>
          <a:custGeom>
            <a:pathLst>
              <a:path h="53" w="1304">
                <a:moveTo>
                  <a:pt x="1304" y="53"/>
                </a:moveTo>
                <a:lnTo>
                  <a:pt x="0" y="53"/>
                </a:lnTo>
                <a:lnTo>
                  <a:pt x="216" y="0"/>
                </a:lnTo>
                <a:lnTo>
                  <a:pt x="1088" y="0"/>
                </a:lnTo>
                <a:lnTo>
                  <a:pt x="1304" y="53"/>
                </a:lnTo>
                <a:lnTo>
                  <a:pt x="1304" y="53"/>
                </a:lnTo>
              </a:path>
            </a:pathLst>
          </a:custGeom>
          <a:solidFill>
            <a:srgbClr val="333399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8"/>
          <xdr:cNvSpPr>
            <a:spLocks/>
          </xdr:cNvSpPr>
        </xdr:nvSpPr>
        <xdr:spPr>
          <a:xfrm>
            <a:off x="354" y="158"/>
            <a:ext cx="215" cy="13"/>
          </a:xfrm>
          <a:custGeom>
            <a:pathLst>
              <a:path h="61" w="1748">
                <a:moveTo>
                  <a:pt x="1748" y="61"/>
                </a:moveTo>
                <a:lnTo>
                  <a:pt x="0" y="61"/>
                </a:lnTo>
                <a:lnTo>
                  <a:pt x="44" y="0"/>
                </a:lnTo>
                <a:lnTo>
                  <a:pt x="1706" y="0"/>
                </a:lnTo>
                <a:lnTo>
                  <a:pt x="1748" y="61"/>
                </a:lnTo>
                <a:lnTo>
                  <a:pt x="1748" y="61"/>
                </a:lnTo>
                <a:close/>
              </a:path>
            </a:pathLst>
          </a:custGeom>
          <a:solidFill>
            <a:srgbClr val="00008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9"/>
          <xdr:cNvSpPr>
            <a:spLocks/>
          </xdr:cNvSpPr>
        </xdr:nvSpPr>
        <xdr:spPr>
          <a:xfrm>
            <a:off x="499" y="138"/>
            <a:ext cx="76" cy="8"/>
          </a:xfrm>
          <a:custGeom>
            <a:pathLst>
              <a:path h="54" w="788">
                <a:moveTo>
                  <a:pt x="0" y="27"/>
                </a:moveTo>
                <a:lnTo>
                  <a:pt x="11" y="46"/>
                </a:lnTo>
                <a:lnTo>
                  <a:pt x="34" y="54"/>
                </a:lnTo>
                <a:lnTo>
                  <a:pt x="754" y="54"/>
                </a:lnTo>
                <a:lnTo>
                  <a:pt x="779" y="46"/>
                </a:lnTo>
                <a:lnTo>
                  <a:pt x="788" y="27"/>
                </a:lnTo>
                <a:lnTo>
                  <a:pt x="779" y="7"/>
                </a:lnTo>
                <a:lnTo>
                  <a:pt x="754" y="0"/>
                </a:lnTo>
                <a:lnTo>
                  <a:pt x="34" y="0"/>
                </a:lnTo>
                <a:lnTo>
                  <a:pt x="11" y="7"/>
                </a:lnTo>
                <a:lnTo>
                  <a:pt x="0" y="27"/>
                </a:lnTo>
                <a:lnTo>
                  <a:pt x="0" y="27"/>
                </a:lnTo>
              </a:path>
            </a:pathLst>
          </a:cu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0"/>
          <xdr:cNvSpPr>
            <a:spLocks/>
          </xdr:cNvSpPr>
        </xdr:nvSpPr>
        <xdr:spPr>
          <a:xfrm>
            <a:off x="386" y="41"/>
            <a:ext cx="152" cy="20"/>
          </a:xfrm>
          <a:custGeom>
            <a:pathLst>
              <a:path h="189" w="1653">
                <a:moveTo>
                  <a:pt x="1653" y="189"/>
                </a:moveTo>
                <a:lnTo>
                  <a:pt x="0" y="189"/>
                </a:lnTo>
                <a:lnTo>
                  <a:pt x="827" y="0"/>
                </a:lnTo>
                <a:lnTo>
                  <a:pt x="1653" y="189"/>
                </a:lnTo>
                <a:lnTo>
                  <a:pt x="1653" y="189"/>
                </a:lnTo>
              </a:path>
            </a:pathLst>
          </a:custGeom>
          <a:solidFill>
            <a:srgbClr val="000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1"/>
          <xdr:cNvSpPr>
            <a:spLocks/>
          </xdr:cNvSpPr>
        </xdr:nvSpPr>
        <xdr:spPr>
          <a:xfrm>
            <a:off x="454" y="41"/>
            <a:ext cx="18" cy="101"/>
          </a:xfrm>
          <a:custGeom>
            <a:pathLst>
              <a:path h="172" w="30">
                <a:moveTo>
                  <a:pt x="15" y="172"/>
                </a:moveTo>
                <a:lnTo>
                  <a:pt x="0" y="15"/>
                </a:lnTo>
                <a:lnTo>
                  <a:pt x="15" y="0"/>
                </a:lnTo>
                <a:lnTo>
                  <a:pt x="30" y="15"/>
                </a:lnTo>
                <a:lnTo>
                  <a:pt x="15" y="172"/>
                </a:lnTo>
                <a:lnTo>
                  <a:pt x="15" y="172"/>
                </a:lnTo>
              </a:path>
            </a:pathLst>
          </a:cu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2"/>
          <xdr:cNvSpPr>
            <a:spLocks/>
          </xdr:cNvSpPr>
        </xdr:nvSpPr>
        <xdr:spPr>
          <a:xfrm>
            <a:off x="457" y="49"/>
            <a:ext cx="12" cy="10"/>
          </a:xfrm>
          <a:custGeom>
            <a:pathLst>
              <a:path h="102" w="103">
                <a:moveTo>
                  <a:pt x="103" y="51"/>
                </a:moveTo>
                <a:lnTo>
                  <a:pt x="98" y="71"/>
                </a:lnTo>
                <a:lnTo>
                  <a:pt x="88" y="86"/>
                </a:lnTo>
                <a:lnTo>
                  <a:pt x="71" y="97"/>
                </a:lnTo>
                <a:lnTo>
                  <a:pt x="52" y="102"/>
                </a:lnTo>
                <a:lnTo>
                  <a:pt x="32" y="97"/>
                </a:lnTo>
                <a:lnTo>
                  <a:pt x="15" y="86"/>
                </a:lnTo>
                <a:lnTo>
                  <a:pt x="5" y="71"/>
                </a:lnTo>
                <a:lnTo>
                  <a:pt x="0" y="51"/>
                </a:lnTo>
                <a:lnTo>
                  <a:pt x="5" y="30"/>
                </a:lnTo>
                <a:lnTo>
                  <a:pt x="15" y="14"/>
                </a:lnTo>
                <a:lnTo>
                  <a:pt x="32" y="3"/>
                </a:lnTo>
                <a:lnTo>
                  <a:pt x="52" y="0"/>
                </a:lnTo>
                <a:lnTo>
                  <a:pt x="71" y="3"/>
                </a:lnTo>
                <a:lnTo>
                  <a:pt x="88" y="14"/>
                </a:lnTo>
                <a:lnTo>
                  <a:pt x="98" y="30"/>
                </a:lnTo>
                <a:lnTo>
                  <a:pt x="103" y="51"/>
                </a:lnTo>
                <a:lnTo>
                  <a:pt x="103" y="51"/>
                </a:lnTo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2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6" y="125"/>
            <a:ext cx="14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76" y="115"/>
            <a:ext cx="14" cy="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1" y="115"/>
            <a:ext cx="13" cy="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4" y="114"/>
            <a:ext cx="13" cy="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125"/>
            <a:ext cx="12" cy="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7" name="TextBox 28"/>
          <xdr:cNvSpPr txBox="1">
            <a:spLocks noChangeArrowheads="1"/>
          </xdr:cNvSpPr>
        </xdr:nvSpPr>
        <xdr:spPr>
          <a:xfrm>
            <a:off x="540" y="120"/>
            <a:ext cx="2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+6
</a:t>
            </a:r>
          </a:p>
        </xdr:txBody>
      </xdr:sp>
      <xdr:sp>
        <xdr:nvSpPr>
          <xdr:cNvPr id="28" name="AutoShape 29"/>
          <xdr:cNvSpPr>
            <a:spLocks/>
          </xdr:cNvSpPr>
        </xdr:nvSpPr>
        <xdr:spPr>
          <a:xfrm>
            <a:off x="349" y="139"/>
            <a:ext cx="75" cy="7"/>
          </a:xfrm>
          <a:custGeom>
            <a:pathLst>
              <a:path h="54" w="788">
                <a:moveTo>
                  <a:pt x="0" y="27"/>
                </a:moveTo>
                <a:lnTo>
                  <a:pt x="11" y="46"/>
                </a:lnTo>
                <a:lnTo>
                  <a:pt x="34" y="54"/>
                </a:lnTo>
                <a:lnTo>
                  <a:pt x="754" y="54"/>
                </a:lnTo>
                <a:lnTo>
                  <a:pt x="779" y="46"/>
                </a:lnTo>
                <a:lnTo>
                  <a:pt x="788" y="27"/>
                </a:lnTo>
                <a:lnTo>
                  <a:pt x="779" y="7"/>
                </a:lnTo>
                <a:lnTo>
                  <a:pt x="754" y="0"/>
                </a:lnTo>
                <a:lnTo>
                  <a:pt x="34" y="0"/>
                </a:lnTo>
                <a:lnTo>
                  <a:pt x="11" y="7"/>
                </a:lnTo>
                <a:lnTo>
                  <a:pt x="0" y="27"/>
                </a:lnTo>
                <a:lnTo>
                  <a:pt x="0" y="27"/>
                </a:lnTo>
              </a:path>
            </a:pathLst>
          </a:cu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1628775</xdr:colOff>
      <xdr:row>3</xdr:row>
      <xdr:rowOff>161925</xdr:rowOff>
    </xdr:from>
    <xdr:to>
      <xdr:col>10</xdr:col>
      <xdr:colOff>1952625</xdr:colOff>
      <xdr:row>5</xdr:row>
      <xdr:rowOff>104775</xdr:rowOff>
    </xdr:to>
    <xdr:grpSp>
      <xdr:nvGrpSpPr>
        <xdr:cNvPr id="1" name="Group 2"/>
        <xdr:cNvGrpSpPr>
          <a:grpSpLocks/>
        </xdr:cNvGrpSpPr>
      </xdr:nvGrpSpPr>
      <xdr:grpSpPr>
        <a:xfrm>
          <a:off x="8382000" y="847725"/>
          <a:ext cx="323850" cy="285750"/>
          <a:chOff x="937" y="91"/>
          <a:chExt cx="14" cy="34"/>
        </a:xfrm>
        <a:solidFill>
          <a:srgbClr val="FFFFFF"/>
        </a:solidFill>
      </xdr:grpSpPr>
      <xdr:sp>
        <xdr:nvSpPr>
          <xdr:cNvPr id="2" name="Arc 3"/>
          <xdr:cNvSpPr>
            <a:spLocks/>
          </xdr:cNvSpPr>
        </xdr:nvSpPr>
        <xdr:spPr>
          <a:xfrm>
            <a:off x="937" y="91"/>
            <a:ext cx="7" cy="30"/>
          </a:xfrm>
          <a:prstGeom prst="arc">
            <a:avLst>
              <a:gd name="adj1" fmla="val 28273060"/>
              <a:gd name="adj2" fmla="val -44157"/>
            </a:avLst>
          </a:prstGeom>
          <a:noFill/>
          <a:ln w="28575" cmpd="sng">
            <a:solidFill>
              <a:srgbClr val="FFFF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Box 4"/>
          <xdr:cNvSpPr txBox="1">
            <a:spLocks noChangeArrowheads="1"/>
          </xdr:cNvSpPr>
        </xdr:nvSpPr>
        <xdr:spPr>
          <a:xfrm>
            <a:off x="943" y="93"/>
            <a:ext cx="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÷</a:t>
            </a:r>
          </a:p>
        </xdr:txBody>
      </xdr:sp>
    </xdr:grpSp>
    <xdr:clientData/>
  </xdr:twoCellAnchor>
  <xdr:twoCellAnchor editAs="absolute">
    <xdr:from>
      <xdr:col>2</xdr:col>
      <xdr:colOff>66675</xdr:colOff>
      <xdr:row>1</xdr:row>
      <xdr:rowOff>57150</xdr:rowOff>
    </xdr:from>
    <xdr:to>
      <xdr:col>8</xdr:col>
      <xdr:colOff>447675</xdr:colOff>
      <xdr:row>7</xdr:row>
      <xdr:rowOff>200025</xdr:rowOff>
    </xdr:to>
    <xdr:grpSp>
      <xdr:nvGrpSpPr>
        <xdr:cNvPr id="4" name="Group 5"/>
        <xdr:cNvGrpSpPr>
          <a:grpSpLocks/>
        </xdr:cNvGrpSpPr>
      </xdr:nvGrpSpPr>
      <xdr:grpSpPr>
        <a:xfrm>
          <a:off x="3162300" y="285750"/>
          <a:ext cx="2466975" cy="1400175"/>
          <a:chOff x="332" y="30"/>
          <a:chExt cx="259" cy="147"/>
        </a:xfrm>
        <a:solidFill>
          <a:srgbClr val="FFFFFF"/>
        </a:solidFill>
      </xdr:grpSpPr>
      <xdr:sp>
        <xdr:nvSpPr>
          <xdr:cNvPr id="5" name="Rectangle 6"/>
          <xdr:cNvSpPr>
            <a:spLocks/>
          </xdr:cNvSpPr>
        </xdr:nvSpPr>
        <xdr:spPr>
          <a:xfrm>
            <a:off x="332" y="30"/>
            <a:ext cx="259" cy="1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7"/>
          <xdr:cNvSpPr>
            <a:spLocks/>
          </xdr:cNvSpPr>
        </xdr:nvSpPr>
        <xdr:spPr>
          <a:xfrm>
            <a:off x="351" y="60"/>
            <a:ext cx="37" cy="80"/>
          </a:xfrm>
          <a:custGeom>
            <a:pathLst>
              <a:path h="136" w="61">
                <a:moveTo>
                  <a:pt x="61" y="0"/>
                </a:moveTo>
                <a:lnTo>
                  <a:pt x="0" y="13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8"/>
          <xdr:cNvSpPr>
            <a:spLocks/>
          </xdr:cNvSpPr>
        </xdr:nvSpPr>
        <xdr:spPr>
          <a:xfrm>
            <a:off x="387" y="61"/>
            <a:ext cx="37" cy="80"/>
          </a:xfrm>
          <a:custGeom>
            <a:pathLst>
              <a:path h="137" w="61">
                <a:moveTo>
                  <a:pt x="0" y="0"/>
                </a:moveTo>
                <a:lnTo>
                  <a:pt x="61" y="137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9"/>
          <xdr:cNvSpPr>
            <a:spLocks/>
          </xdr:cNvSpPr>
        </xdr:nvSpPr>
        <xdr:spPr>
          <a:xfrm>
            <a:off x="501" y="61"/>
            <a:ext cx="37" cy="78"/>
          </a:xfrm>
          <a:custGeom>
            <a:pathLst>
              <a:path h="134" w="61">
                <a:moveTo>
                  <a:pt x="61" y="0"/>
                </a:moveTo>
                <a:lnTo>
                  <a:pt x="0" y="13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0"/>
          <xdr:cNvSpPr>
            <a:spLocks/>
          </xdr:cNvSpPr>
        </xdr:nvSpPr>
        <xdr:spPr>
          <a:xfrm>
            <a:off x="539" y="61"/>
            <a:ext cx="34" cy="80"/>
          </a:xfrm>
          <a:custGeom>
            <a:pathLst>
              <a:path h="136" w="58">
                <a:moveTo>
                  <a:pt x="0" y="0"/>
                </a:moveTo>
                <a:lnTo>
                  <a:pt x="58" y="13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449" y="50"/>
            <a:ext cx="27" cy="118"/>
          </a:xfrm>
          <a:custGeom>
            <a:pathLst>
              <a:path h="2033" w="277">
                <a:moveTo>
                  <a:pt x="239" y="0"/>
                </a:moveTo>
                <a:lnTo>
                  <a:pt x="40" y="0"/>
                </a:lnTo>
                <a:lnTo>
                  <a:pt x="0" y="2033"/>
                </a:lnTo>
                <a:lnTo>
                  <a:pt x="277" y="2033"/>
                </a:lnTo>
                <a:lnTo>
                  <a:pt x="239" y="0"/>
                </a:lnTo>
                <a:lnTo>
                  <a:pt x="239" y="0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1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" y="126"/>
            <a:ext cx="15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7" y="126"/>
            <a:ext cx="14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1" y="126"/>
            <a:ext cx="15" cy="1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4" name="TextBox 15"/>
          <xdr:cNvSpPr txBox="1">
            <a:spLocks noChangeArrowheads="1"/>
          </xdr:cNvSpPr>
        </xdr:nvSpPr>
        <xdr:spPr>
          <a:xfrm>
            <a:off x="395" y="121"/>
            <a:ext cx="2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+2</a:t>
            </a:r>
          </a:p>
        </xdr:txBody>
      </xdr:sp>
      <xdr:sp>
        <xdr:nvSpPr>
          <xdr:cNvPr id="15" name="AutoShape 16"/>
          <xdr:cNvSpPr>
            <a:spLocks/>
          </xdr:cNvSpPr>
        </xdr:nvSpPr>
        <xdr:spPr>
          <a:xfrm>
            <a:off x="400" y="156"/>
            <a:ext cx="124" cy="12"/>
          </a:xfrm>
          <a:custGeom>
            <a:pathLst>
              <a:path h="53" w="1304">
                <a:moveTo>
                  <a:pt x="1304" y="53"/>
                </a:moveTo>
                <a:lnTo>
                  <a:pt x="0" y="53"/>
                </a:lnTo>
                <a:lnTo>
                  <a:pt x="216" y="0"/>
                </a:lnTo>
                <a:lnTo>
                  <a:pt x="1088" y="0"/>
                </a:lnTo>
                <a:lnTo>
                  <a:pt x="1304" y="53"/>
                </a:lnTo>
                <a:lnTo>
                  <a:pt x="1304" y="53"/>
                </a:lnTo>
                <a:close/>
              </a:path>
            </a:pathLst>
          </a:custGeom>
          <a:solidFill>
            <a:srgbClr val="A3A3A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7"/>
          <xdr:cNvSpPr>
            <a:spLocks/>
          </xdr:cNvSpPr>
        </xdr:nvSpPr>
        <xdr:spPr>
          <a:xfrm>
            <a:off x="400" y="156"/>
            <a:ext cx="124" cy="12"/>
          </a:xfrm>
          <a:custGeom>
            <a:pathLst>
              <a:path h="53" w="1304">
                <a:moveTo>
                  <a:pt x="1304" y="53"/>
                </a:moveTo>
                <a:lnTo>
                  <a:pt x="0" y="53"/>
                </a:lnTo>
                <a:lnTo>
                  <a:pt x="216" y="0"/>
                </a:lnTo>
                <a:lnTo>
                  <a:pt x="1088" y="0"/>
                </a:lnTo>
                <a:lnTo>
                  <a:pt x="1304" y="53"/>
                </a:lnTo>
                <a:lnTo>
                  <a:pt x="1304" y="53"/>
                </a:lnTo>
              </a:path>
            </a:pathLst>
          </a:custGeom>
          <a:solidFill>
            <a:srgbClr val="333399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8"/>
          <xdr:cNvSpPr>
            <a:spLocks/>
          </xdr:cNvSpPr>
        </xdr:nvSpPr>
        <xdr:spPr>
          <a:xfrm>
            <a:off x="354" y="158"/>
            <a:ext cx="215" cy="13"/>
          </a:xfrm>
          <a:custGeom>
            <a:pathLst>
              <a:path h="61" w="1748">
                <a:moveTo>
                  <a:pt x="1748" y="61"/>
                </a:moveTo>
                <a:lnTo>
                  <a:pt x="0" y="61"/>
                </a:lnTo>
                <a:lnTo>
                  <a:pt x="44" y="0"/>
                </a:lnTo>
                <a:lnTo>
                  <a:pt x="1706" y="0"/>
                </a:lnTo>
                <a:lnTo>
                  <a:pt x="1748" y="61"/>
                </a:lnTo>
                <a:lnTo>
                  <a:pt x="1748" y="61"/>
                </a:lnTo>
                <a:close/>
              </a:path>
            </a:pathLst>
          </a:custGeom>
          <a:solidFill>
            <a:srgbClr val="00008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9"/>
          <xdr:cNvSpPr>
            <a:spLocks/>
          </xdr:cNvSpPr>
        </xdr:nvSpPr>
        <xdr:spPr>
          <a:xfrm>
            <a:off x="499" y="138"/>
            <a:ext cx="76" cy="8"/>
          </a:xfrm>
          <a:custGeom>
            <a:pathLst>
              <a:path h="54" w="788">
                <a:moveTo>
                  <a:pt x="0" y="27"/>
                </a:moveTo>
                <a:lnTo>
                  <a:pt x="11" y="46"/>
                </a:lnTo>
                <a:lnTo>
                  <a:pt x="34" y="54"/>
                </a:lnTo>
                <a:lnTo>
                  <a:pt x="754" y="54"/>
                </a:lnTo>
                <a:lnTo>
                  <a:pt x="779" y="46"/>
                </a:lnTo>
                <a:lnTo>
                  <a:pt x="788" y="27"/>
                </a:lnTo>
                <a:lnTo>
                  <a:pt x="779" y="7"/>
                </a:lnTo>
                <a:lnTo>
                  <a:pt x="754" y="0"/>
                </a:lnTo>
                <a:lnTo>
                  <a:pt x="34" y="0"/>
                </a:lnTo>
                <a:lnTo>
                  <a:pt x="11" y="7"/>
                </a:lnTo>
                <a:lnTo>
                  <a:pt x="0" y="27"/>
                </a:lnTo>
                <a:lnTo>
                  <a:pt x="0" y="27"/>
                </a:lnTo>
              </a:path>
            </a:pathLst>
          </a:cu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20"/>
          <xdr:cNvSpPr>
            <a:spLocks/>
          </xdr:cNvSpPr>
        </xdr:nvSpPr>
        <xdr:spPr>
          <a:xfrm>
            <a:off x="386" y="41"/>
            <a:ext cx="152" cy="20"/>
          </a:xfrm>
          <a:custGeom>
            <a:pathLst>
              <a:path h="189" w="1653">
                <a:moveTo>
                  <a:pt x="1653" y="189"/>
                </a:moveTo>
                <a:lnTo>
                  <a:pt x="0" y="189"/>
                </a:lnTo>
                <a:lnTo>
                  <a:pt x="827" y="0"/>
                </a:lnTo>
                <a:lnTo>
                  <a:pt x="1653" y="189"/>
                </a:lnTo>
                <a:lnTo>
                  <a:pt x="1653" y="189"/>
                </a:lnTo>
              </a:path>
            </a:pathLst>
          </a:custGeom>
          <a:solidFill>
            <a:srgbClr val="000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21"/>
          <xdr:cNvSpPr>
            <a:spLocks/>
          </xdr:cNvSpPr>
        </xdr:nvSpPr>
        <xdr:spPr>
          <a:xfrm>
            <a:off x="454" y="41"/>
            <a:ext cx="18" cy="101"/>
          </a:xfrm>
          <a:custGeom>
            <a:pathLst>
              <a:path h="172" w="30">
                <a:moveTo>
                  <a:pt x="15" y="172"/>
                </a:moveTo>
                <a:lnTo>
                  <a:pt x="0" y="15"/>
                </a:lnTo>
                <a:lnTo>
                  <a:pt x="15" y="0"/>
                </a:lnTo>
                <a:lnTo>
                  <a:pt x="30" y="15"/>
                </a:lnTo>
                <a:lnTo>
                  <a:pt x="15" y="172"/>
                </a:lnTo>
                <a:lnTo>
                  <a:pt x="15" y="172"/>
                </a:lnTo>
              </a:path>
            </a:pathLst>
          </a:cu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22"/>
          <xdr:cNvSpPr>
            <a:spLocks/>
          </xdr:cNvSpPr>
        </xdr:nvSpPr>
        <xdr:spPr>
          <a:xfrm>
            <a:off x="457" y="49"/>
            <a:ext cx="12" cy="10"/>
          </a:xfrm>
          <a:custGeom>
            <a:pathLst>
              <a:path h="102" w="103">
                <a:moveTo>
                  <a:pt x="103" y="51"/>
                </a:moveTo>
                <a:lnTo>
                  <a:pt x="98" y="71"/>
                </a:lnTo>
                <a:lnTo>
                  <a:pt x="88" y="86"/>
                </a:lnTo>
                <a:lnTo>
                  <a:pt x="71" y="97"/>
                </a:lnTo>
                <a:lnTo>
                  <a:pt x="52" y="102"/>
                </a:lnTo>
                <a:lnTo>
                  <a:pt x="32" y="97"/>
                </a:lnTo>
                <a:lnTo>
                  <a:pt x="15" y="86"/>
                </a:lnTo>
                <a:lnTo>
                  <a:pt x="5" y="71"/>
                </a:lnTo>
                <a:lnTo>
                  <a:pt x="0" y="51"/>
                </a:lnTo>
                <a:lnTo>
                  <a:pt x="5" y="30"/>
                </a:lnTo>
                <a:lnTo>
                  <a:pt x="15" y="14"/>
                </a:lnTo>
                <a:lnTo>
                  <a:pt x="32" y="3"/>
                </a:lnTo>
                <a:lnTo>
                  <a:pt x="52" y="0"/>
                </a:lnTo>
                <a:lnTo>
                  <a:pt x="71" y="3"/>
                </a:lnTo>
                <a:lnTo>
                  <a:pt x="88" y="14"/>
                </a:lnTo>
                <a:lnTo>
                  <a:pt x="98" y="30"/>
                </a:lnTo>
                <a:lnTo>
                  <a:pt x="103" y="51"/>
                </a:lnTo>
                <a:lnTo>
                  <a:pt x="103" y="51"/>
                </a:lnTo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22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6" y="125"/>
            <a:ext cx="14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76" y="115"/>
            <a:ext cx="14" cy="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4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1" y="115"/>
            <a:ext cx="13" cy="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5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4" y="114"/>
            <a:ext cx="13" cy="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6" name="Picture 2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125"/>
            <a:ext cx="12" cy="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7" name="TextBox 28"/>
          <xdr:cNvSpPr txBox="1">
            <a:spLocks noChangeArrowheads="1"/>
          </xdr:cNvSpPr>
        </xdr:nvSpPr>
        <xdr:spPr>
          <a:xfrm>
            <a:off x="540" y="120"/>
            <a:ext cx="2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+6
</a:t>
            </a:r>
          </a:p>
        </xdr:txBody>
      </xdr:sp>
      <xdr:sp>
        <xdr:nvSpPr>
          <xdr:cNvPr id="28" name="AutoShape 29"/>
          <xdr:cNvSpPr>
            <a:spLocks/>
          </xdr:cNvSpPr>
        </xdr:nvSpPr>
        <xdr:spPr>
          <a:xfrm>
            <a:off x="349" y="139"/>
            <a:ext cx="75" cy="7"/>
          </a:xfrm>
          <a:custGeom>
            <a:pathLst>
              <a:path h="54" w="788">
                <a:moveTo>
                  <a:pt x="0" y="27"/>
                </a:moveTo>
                <a:lnTo>
                  <a:pt x="11" y="46"/>
                </a:lnTo>
                <a:lnTo>
                  <a:pt x="34" y="54"/>
                </a:lnTo>
                <a:lnTo>
                  <a:pt x="754" y="54"/>
                </a:lnTo>
                <a:lnTo>
                  <a:pt x="779" y="46"/>
                </a:lnTo>
                <a:lnTo>
                  <a:pt x="788" y="27"/>
                </a:lnTo>
                <a:lnTo>
                  <a:pt x="779" y="7"/>
                </a:lnTo>
                <a:lnTo>
                  <a:pt x="754" y="0"/>
                </a:lnTo>
                <a:lnTo>
                  <a:pt x="34" y="0"/>
                </a:lnTo>
                <a:lnTo>
                  <a:pt x="11" y="7"/>
                </a:lnTo>
                <a:lnTo>
                  <a:pt x="0" y="27"/>
                </a:lnTo>
                <a:lnTo>
                  <a:pt x="0" y="27"/>
                </a:lnTo>
              </a:path>
            </a:pathLst>
          </a:cu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1352550</xdr:colOff>
      <xdr:row>0</xdr:row>
      <xdr:rowOff>47625</xdr:rowOff>
    </xdr:from>
    <xdr:to>
      <xdr:col>13</xdr:col>
      <xdr:colOff>276225</xdr:colOff>
      <xdr:row>0</xdr:row>
      <xdr:rowOff>1447800</xdr:rowOff>
    </xdr:to>
    <xdr:grpSp>
      <xdr:nvGrpSpPr>
        <xdr:cNvPr id="1" name="Group 4"/>
        <xdr:cNvGrpSpPr>
          <a:grpSpLocks/>
        </xdr:cNvGrpSpPr>
      </xdr:nvGrpSpPr>
      <xdr:grpSpPr>
        <a:xfrm>
          <a:off x="3181350" y="47625"/>
          <a:ext cx="2466975" cy="1400175"/>
          <a:chOff x="332" y="30"/>
          <a:chExt cx="259" cy="147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332" y="30"/>
            <a:ext cx="259" cy="1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6"/>
          <xdr:cNvSpPr>
            <a:spLocks/>
          </xdr:cNvSpPr>
        </xdr:nvSpPr>
        <xdr:spPr>
          <a:xfrm>
            <a:off x="351" y="60"/>
            <a:ext cx="37" cy="80"/>
          </a:xfrm>
          <a:custGeom>
            <a:pathLst>
              <a:path h="136" w="61">
                <a:moveTo>
                  <a:pt x="61" y="0"/>
                </a:moveTo>
                <a:lnTo>
                  <a:pt x="0" y="13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7"/>
          <xdr:cNvSpPr>
            <a:spLocks/>
          </xdr:cNvSpPr>
        </xdr:nvSpPr>
        <xdr:spPr>
          <a:xfrm>
            <a:off x="387" y="61"/>
            <a:ext cx="37" cy="80"/>
          </a:xfrm>
          <a:custGeom>
            <a:pathLst>
              <a:path h="137" w="61">
                <a:moveTo>
                  <a:pt x="0" y="0"/>
                </a:moveTo>
                <a:lnTo>
                  <a:pt x="61" y="137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8"/>
          <xdr:cNvSpPr>
            <a:spLocks/>
          </xdr:cNvSpPr>
        </xdr:nvSpPr>
        <xdr:spPr>
          <a:xfrm>
            <a:off x="501" y="61"/>
            <a:ext cx="37" cy="78"/>
          </a:xfrm>
          <a:custGeom>
            <a:pathLst>
              <a:path h="134" w="61">
                <a:moveTo>
                  <a:pt x="61" y="0"/>
                </a:moveTo>
                <a:lnTo>
                  <a:pt x="0" y="13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9"/>
          <xdr:cNvSpPr>
            <a:spLocks/>
          </xdr:cNvSpPr>
        </xdr:nvSpPr>
        <xdr:spPr>
          <a:xfrm>
            <a:off x="539" y="61"/>
            <a:ext cx="34" cy="80"/>
          </a:xfrm>
          <a:custGeom>
            <a:pathLst>
              <a:path h="136" w="58">
                <a:moveTo>
                  <a:pt x="0" y="0"/>
                </a:moveTo>
                <a:lnTo>
                  <a:pt x="58" y="136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0"/>
          <xdr:cNvSpPr>
            <a:spLocks/>
          </xdr:cNvSpPr>
        </xdr:nvSpPr>
        <xdr:spPr>
          <a:xfrm>
            <a:off x="449" y="50"/>
            <a:ext cx="27" cy="118"/>
          </a:xfrm>
          <a:custGeom>
            <a:pathLst>
              <a:path h="2033" w="277">
                <a:moveTo>
                  <a:pt x="239" y="0"/>
                </a:moveTo>
                <a:lnTo>
                  <a:pt x="40" y="0"/>
                </a:lnTo>
                <a:lnTo>
                  <a:pt x="0" y="2033"/>
                </a:lnTo>
                <a:lnTo>
                  <a:pt x="277" y="2033"/>
                </a:lnTo>
                <a:lnTo>
                  <a:pt x="239" y="0"/>
                </a:lnTo>
                <a:lnTo>
                  <a:pt x="239" y="0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" y="126"/>
            <a:ext cx="15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7" y="126"/>
            <a:ext cx="14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1" y="126"/>
            <a:ext cx="15" cy="1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TextBox 14"/>
          <xdr:cNvSpPr txBox="1">
            <a:spLocks noChangeArrowheads="1"/>
          </xdr:cNvSpPr>
        </xdr:nvSpPr>
        <xdr:spPr>
          <a:xfrm>
            <a:off x="395" y="121"/>
            <a:ext cx="29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+2</a:t>
            </a:r>
          </a:p>
        </xdr:txBody>
      </xdr:sp>
      <xdr:sp>
        <xdr:nvSpPr>
          <xdr:cNvPr id="12" name="AutoShape 15"/>
          <xdr:cNvSpPr>
            <a:spLocks/>
          </xdr:cNvSpPr>
        </xdr:nvSpPr>
        <xdr:spPr>
          <a:xfrm>
            <a:off x="400" y="156"/>
            <a:ext cx="124" cy="12"/>
          </a:xfrm>
          <a:custGeom>
            <a:pathLst>
              <a:path h="53" w="1304">
                <a:moveTo>
                  <a:pt x="1304" y="53"/>
                </a:moveTo>
                <a:lnTo>
                  <a:pt x="0" y="53"/>
                </a:lnTo>
                <a:lnTo>
                  <a:pt x="216" y="0"/>
                </a:lnTo>
                <a:lnTo>
                  <a:pt x="1088" y="0"/>
                </a:lnTo>
                <a:lnTo>
                  <a:pt x="1304" y="53"/>
                </a:lnTo>
                <a:lnTo>
                  <a:pt x="1304" y="53"/>
                </a:lnTo>
                <a:close/>
              </a:path>
            </a:pathLst>
          </a:custGeom>
          <a:solidFill>
            <a:srgbClr val="A3A3A3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6"/>
          <xdr:cNvSpPr>
            <a:spLocks/>
          </xdr:cNvSpPr>
        </xdr:nvSpPr>
        <xdr:spPr>
          <a:xfrm>
            <a:off x="400" y="156"/>
            <a:ext cx="124" cy="12"/>
          </a:xfrm>
          <a:custGeom>
            <a:pathLst>
              <a:path h="53" w="1304">
                <a:moveTo>
                  <a:pt x="1304" y="53"/>
                </a:moveTo>
                <a:lnTo>
                  <a:pt x="0" y="53"/>
                </a:lnTo>
                <a:lnTo>
                  <a:pt x="216" y="0"/>
                </a:lnTo>
                <a:lnTo>
                  <a:pt x="1088" y="0"/>
                </a:lnTo>
                <a:lnTo>
                  <a:pt x="1304" y="53"/>
                </a:lnTo>
                <a:lnTo>
                  <a:pt x="1304" y="53"/>
                </a:lnTo>
              </a:path>
            </a:pathLst>
          </a:custGeom>
          <a:solidFill>
            <a:srgbClr val="333399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17"/>
          <xdr:cNvSpPr>
            <a:spLocks/>
          </xdr:cNvSpPr>
        </xdr:nvSpPr>
        <xdr:spPr>
          <a:xfrm>
            <a:off x="354" y="158"/>
            <a:ext cx="215" cy="13"/>
          </a:xfrm>
          <a:custGeom>
            <a:pathLst>
              <a:path h="61" w="1748">
                <a:moveTo>
                  <a:pt x="1748" y="61"/>
                </a:moveTo>
                <a:lnTo>
                  <a:pt x="0" y="61"/>
                </a:lnTo>
                <a:lnTo>
                  <a:pt x="44" y="0"/>
                </a:lnTo>
                <a:lnTo>
                  <a:pt x="1706" y="0"/>
                </a:lnTo>
                <a:lnTo>
                  <a:pt x="1748" y="61"/>
                </a:lnTo>
                <a:lnTo>
                  <a:pt x="1748" y="61"/>
                </a:lnTo>
                <a:close/>
              </a:path>
            </a:pathLst>
          </a:custGeom>
          <a:solidFill>
            <a:srgbClr val="00008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8"/>
          <xdr:cNvSpPr>
            <a:spLocks/>
          </xdr:cNvSpPr>
        </xdr:nvSpPr>
        <xdr:spPr>
          <a:xfrm>
            <a:off x="499" y="138"/>
            <a:ext cx="76" cy="8"/>
          </a:xfrm>
          <a:custGeom>
            <a:pathLst>
              <a:path h="54" w="788">
                <a:moveTo>
                  <a:pt x="0" y="27"/>
                </a:moveTo>
                <a:lnTo>
                  <a:pt x="11" y="46"/>
                </a:lnTo>
                <a:lnTo>
                  <a:pt x="34" y="54"/>
                </a:lnTo>
                <a:lnTo>
                  <a:pt x="754" y="54"/>
                </a:lnTo>
                <a:lnTo>
                  <a:pt x="779" y="46"/>
                </a:lnTo>
                <a:lnTo>
                  <a:pt x="788" y="27"/>
                </a:lnTo>
                <a:lnTo>
                  <a:pt x="779" y="7"/>
                </a:lnTo>
                <a:lnTo>
                  <a:pt x="754" y="0"/>
                </a:lnTo>
                <a:lnTo>
                  <a:pt x="34" y="0"/>
                </a:lnTo>
                <a:lnTo>
                  <a:pt x="11" y="7"/>
                </a:lnTo>
                <a:lnTo>
                  <a:pt x="0" y="27"/>
                </a:lnTo>
                <a:lnTo>
                  <a:pt x="0" y="27"/>
                </a:lnTo>
              </a:path>
            </a:pathLst>
          </a:cu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9"/>
          <xdr:cNvSpPr>
            <a:spLocks/>
          </xdr:cNvSpPr>
        </xdr:nvSpPr>
        <xdr:spPr>
          <a:xfrm>
            <a:off x="386" y="41"/>
            <a:ext cx="152" cy="20"/>
          </a:xfrm>
          <a:custGeom>
            <a:pathLst>
              <a:path h="189" w="1653">
                <a:moveTo>
                  <a:pt x="1653" y="189"/>
                </a:moveTo>
                <a:lnTo>
                  <a:pt x="0" y="189"/>
                </a:lnTo>
                <a:lnTo>
                  <a:pt x="827" y="0"/>
                </a:lnTo>
                <a:lnTo>
                  <a:pt x="1653" y="189"/>
                </a:lnTo>
                <a:lnTo>
                  <a:pt x="1653" y="189"/>
                </a:lnTo>
              </a:path>
            </a:pathLst>
          </a:custGeom>
          <a:solidFill>
            <a:srgbClr val="00008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20"/>
          <xdr:cNvSpPr>
            <a:spLocks/>
          </xdr:cNvSpPr>
        </xdr:nvSpPr>
        <xdr:spPr>
          <a:xfrm>
            <a:off x="454" y="41"/>
            <a:ext cx="18" cy="101"/>
          </a:xfrm>
          <a:custGeom>
            <a:pathLst>
              <a:path h="172" w="30">
                <a:moveTo>
                  <a:pt x="15" y="172"/>
                </a:moveTo>
                <a:lnTo>
                  <a:pt x="0" y="15"/>
                </a:lnTo>
                <a:lnTo>
                  <a:pt x="15" y="0"/>
                </a:lnTo>
                <a:lnTo>
                  <a:pt x="30" y="15"/>
                </a:lnTo>
                <a:lnTo>
                  <a:pt x="15" y="172"/>
                </a:lnTo>
                <a:lnTo>
                  <a:pt x="15" y="172"/>
                </a:lnTo>
              </a:path>
            </a:pathLst>
          </a:custGeom>
          <a:solidFill>
            <a:srgbClr val="FF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21"/>
          <xdr:cNvSpPr>
            <a:spLocks/>
          </xdr:cNvSpPr>
        </xdr:nvSpPr>
        <xdr:spPr>
          <a:xfrm>
            <a:off x="457" y="49"/>
            <a:ext cx="12" cy="10"/>
          </a:xfrm>
          <a:custGeom>
            <a:pathLst>
              <a:path h="102" w="103">
                <a:moveTo>
                  <a:pt x="103" y="51"/>
                </a:moveTo>
                <a:lnTo>
                  <a:pt x="98" y="71"/>
                </a:lnTo>
                <a:lnTo>
                  <a:pt x="88" y="86"/>
                </a:lnTo>
                <a:lnTo>
                  <a:pt x="71" y="97"/>
                </a:lnTo>
                <a:lnTo>
                  <a:pt x="52" y="102"/>
                </a:lnTo>
                <a:lnTo>
                  <a:pt x="32" y="97"/>
                </a:lnTo>
                <a:lnTo>
                  <a:pt x="15" y="86"/>
                </a:lnTo>
                <a:lnTo>
                  <a:pt x="5" y="71"/>
                </a:lnTo>
                <a:lnTo>
                  <a:pt x="0" y="51"/>
                </a:lnTo>
                <a:lnTo>
                  <a:pt x="5" y="30"/>
                </a:lnTo>
                <a:lnTo>
                  <a:pt x="15" y="14"/>
                </a:lnTo>
                <a:lnTo>
                  <a:pt x="32" y="3"/>
                </a:lnTo>
                <a:lnTo>
                  <a:pt x="52" y="0"/>
                </a:lnTo>
                <a:lnTo>
                  <a:pt x="71" y="3"/>
                </a:lnTo>
                <a:lnTo>
                  <a:pt x="88" y="14"/>
                </a:lnTo>
                <a:lnTo>
                  <a:pt x="98" y="30"/>
                </a:lnTo>
                <a:lnTo>
                  <a:pt x="103" y="51"/>
                </a:lnTo>
                <a:lnTo>
                  <a:pt x="103" y="51"/>
                </a:lnTo>
              </a:path>
            </a:pathLst>
          </a:custGeom>
          <a:solidFill>
            <a:srgbClr val="C0C0C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9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6" y="125"/>
            <a:ext cx="14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76" y="115"/>
            <a:ext cx="14" cy="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61" y="115"/>
            <a:ext cx="13" cy="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14" y="114"/>
            <a:ext cx="13" cy="1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Picture 2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2" y="125"/>
            <a:ext cx="12" cy="1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4" name="TextBox 27"/>
          <xdr:cNvSpPr txBox="1">
            <a:spLocks noChangeArrowheads="1"/>
          </xdr:cNvSpPr>
        </xdr:nvSpPr>
        <xdr:spPr>
          <a:xfrm>
            <a:off x="540" y="120"/>
            <a:ext cx="2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+6
</a:t>
            </a:r>
          </a:p>
        </xdr:txBody>
      </xdr:sp>
      <xdr:sp>
        <xdr:nvSpPr>
          <xdr:cNvPr id="25" name="AutoShape 28"/>
          <xdr:cNvSpPr>
            <a:spLocks/>
          </xdr:cNvSpPr>
        </xdr:nvSpPr>
        <xdr:spPr>
          <a:xfrm>
            <a:off x="349" y="139"/>
            <a:ext cx="75" cy="7"/>
          </a:xfrm>
          <a:custGeom>
            <a:pathLst>
              <a:path h="54" w="788">
                <a:moveTo>
                  <a:pt x="0" y="27"/>
                </a:moveTo>
                <a:lnTo>
                  <a:pt x="11" y="46"/>
                </a:lnTo>
                <a:lnTo>
                  <a:pt x="34" y="54"/>
                </a:lnTo>
                <a:lnTo>
                  <a:pt x="754" y="54"/>
                </a:lnTo>
                <a:lnTo>
                  <a:pt x="779" y="46"/>
                </a:lnTo>
                <a:lnTo>
                  <a:pt x="788" y="27"/>
                </a:lnTo>
                <a:lnTo>
                  <a:pt x="779" y="7"/>
                </a:lnTo>
                <a:lnTo>
                  <a:pt x="754" y="0"/>
                </a:lnTo>
                <a:lnTo>
                  <a:pt x="34" y="0"/>
                </a:lnTo>
                <a:lnTo>
                  <a:pt x="11" y="7"/>
                </a:lnTo>
                <a:lnTo>
                  <a:pt x="0" y="27"/>
                </a:lnTo>
                <a:lnTo>
                  <a:pt x="0" y="27"/>
                </a:lnTo>
              </a:path>
            </a:pathLst>
          </a:cu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</xdr:col>
      <xdr:colOff>95250</xdr:colOff>
      <xdr:row>0</xdr:row>
      <xdr:rowOff>209550</xdr:rowOff>
    </xdr:from>
    <xdr:ext cx="2409825" cy="742950"/>
    <xdr:sp>
      <xdr:nvSpPr>
        <xdr:cNvPr id="26" name="TextBox 37"/>
        <xdr:cNvSpPr txBox="1">
          <a:spLocks noChangeArrowheads="1"/>
        </xdr:cNvSpPr>
      </xdr:nvSpPr>
      <xdr:spPr>
        <a:xfrm>
          <a:off x="5981700" y="209550"/>
          <a:ext cx="2409825" cy="7429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Aanwijzingen: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1) Los de vergelijking op op een apart blaadje
2) De oplossing in het witte vak invullen
3) FOUT?
    Ga in de berekening na waar de fout is gemaakt.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R18"/>
  <sheetViews>
    <sheetView showGridLines="0" showRowColHeaders="0" tabSelected="1" showOutlineSymbols="0" zoomScaleSheetLayoutView="100" workbookViewId="0" topLeftCell="A1">
      <pane xSplit="21" ySplit="25" topLeftCell="V28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ColWidth="9.140625" defaultRowHeight="25.5" customHeight="1"/>
  <cols>
    <col min="1" max="1" width="40.7109375" style="1" customWidth="1"/>
    <col min="2" max="2" width="3.7109375" style="1" customWidth="1"/>
    <col min="3" max="3" width="7.7109375" style="3" customWidth="1"/>
    <col min="4" max="4" width="2.7109375" style="4" customWidth="1"/>
    <col min="5" max="5" width="7.7109375" style="4" customWidth="1"/>
    <col min="6" max="6" width="2.7109375" style="4" customWidth="1"/>
    <col min="7" max="7" width="7.7109375" style="3" customWidth="1"/>
    <col min="8" max="8" width="2.7109375" style="4" customWidth="1"/>
    <col min="9" max="9" width="7.7109375" style="5" customWidth="1"/>
    <col min="10" max="10" width="15.8515625" style="30" customWidth="1"/>
    <col min="11" max="11" width="31.7109375" style="24" customWidth="1"/>
    <col min="12" max="16384" width="5.7109375" style="1" customWidth="1"/>
  </cols>
  <sheetData>
    <row r="1" spans="1:18" ht="18" customHeight="1">
      <c r="A1" s="6"/>
      <c r="B1" s="7"/>
      <c r="C1" s="8"/>
      <c r="D1" s="9"/>
      <c r="E1" s="9"/>
      <c r="F1" s="9"/>
      <c r="G1" s="8"/>
      <c r="H1" s="9"/>
      <c r="I1" s="10"/>
      <c r="J1" s="11"/>
      <c r="K1" s="11" t="s">
        <v>7</v>
      </c>
      <c r="L1" s="6"/>
      <c r="M1" s="6"/>
      <c r="N1" s="6"/>
      <c r="O1" s="31"/>
      <c r="P1" s="31"/>
      <c r="Q1" s="31"/>
      <c r="R1" s="31"/>
    </row>
    <row r="2" spans="1:18" ht="18" customHeight="1">
      <c r="A2" s="46" t="s">
        <v>10</v>
      </c>
      <c r="B2" s="12"/>
      <c r="C2" s="8"/>
      <c r="D2" s="9"/>
      <c r="E2" s="9"/>
      <c r="F2" s="9"/>
      <c r="G2" s="8"/>
      <c r="H2" s="9"/>
      <c r="I2" s="10"/>
      <c r="J2" s="13" t="s">
        <v>0</v>
      </c>
      <c r="K2" s="14" t="str">
        <f>C10&amp;" * a + "&amp;E10&amp;" = "&amp;G10&amp;" * a + "&amp;I10</f>
        <v>-2 * a + 5 = 3 * a + 4</v>
      </c>
      <c r="L2" s="6"/>
      <c r="M2" s="6"/>
      <c r="N2" s="6"/>
      <c r="O2" s="31"/>
      <c r="P2" s="31"/>
      <c r="Q2" s="31"/>
      <c r="R2" s="31"/>
    </row>
    <row r="3" spans="1:18" ht="18" customHeight="1">
      <c r="A3" s="47" t="s">
        <v>11</v>
      </c>
      <c r="B3" s="7"/>
      <c r="C3" s="8"/>
      <c r="D3" s="9"/>
      <c r="E3" s="9"/>
      <c r="F3" s="9"/>
      <c r="G3" s="8"/>
      <c r="H3" s="9"/>
      <c r="I3" s="10"/>
      <c r="J3" s="13" t="s">
        <v>1</v>
      </c>
      <c r="K3" s="14" t="str">
        <f>C10&amp;"a - "&amp;G10&amp;"a =  "&amp;-E10&amp;" + "&amp;I10</f>
        <v>-2a - 3a =  -5 + 4</v>
      </c>
      <c r="L3" s="6"/>
      <c r="M3" s="6"/>
      <c r="N3" s="6"/>
      <c r="O3" s="31"/>
      <c r="P3" s="31"/>
      <c r="Q3" s="31"/>
      <c r="R3" s="31"/>
    </row>
    <row r="4" spans="1:18" ht="18" customHeight="1">
      <c r="A4" s="46" t="s">
        <v>12</v>
      </c>
      <c r="B4" s="7"/>
      <c r="C4" s="8"/>
      <c r="D4" s="9"/>
      <c r="E4" s="9"/>
      <c r="F4" s="9"/>
      <c r="G4" s="8"/>
      <c r="H4" s="9"/>
      <c r="I4" s="10"/>
      <c r="J4" s="13" t="s">
        <v>2</v>
      </c>
      <c r="K4" s="14" t="str">
        <f>(C10-G10)&amp;"a =  "&amp;-E10+I10</f>
        <v>-5a =  -1</v>
      </c>
      <c r="L4" s="6"/>
      <c r="M4" s="6"/>
      <c r="N4" s="6"/>
      <c r="O4" s="31"/>
      <c r="P4" s="31"/>
      <c r="Q4" s="31"/>
      <c r="R4" s="31"/>
    </row>
    <row r="5" spans="1:18" ht="9" customHeight="1">
      <c r="A5" s="6"/>
      <c r="B5" s="7"/>
      <c r="C5" s="8"/>
      <c r="D5" s="9"/>
      <c r="E5" s="9"/>
      <c r="F5" s="9"/>
      <c r="G5" s="8"/>
      <c r="H5" s="9"/>
      <c r="I5" s="10"/>
      <c r="J5" s="13" t="s">
        <v>3</v>
      </c>
      <c r="K5" s="15"/>
      <c r="L5" s="17">
        <f>C10-G10</f>
        <v>-5</v>
      </c>
      <c r="M5" s="6"/>
      <c r="N5" s="6"/>
      <c r="O5" s="31"/>
      <c r="P5" s="31"/>
      <c r="Q5" s="31"/>
      <c r="R5" s="31"/>
    </row>
    <row r="6" spans="1:18" ht="18" customHeight="1">
      <c r="A6" s="6"/>
      <c r="B6" s="7"/>
      <c r="C6" s="8"/>
      <c r="D6" s="9"/>
      <c r="E6" s="9"/>
      <c r="F6" s="9"/>
      <c r="G6" s="8"/>
      <c r="H6" s="9"/>
      <c r="I6" s="10"/>
      <c r="J6" s="13" t="s">
        <v>8</v>
      </c>
      <c r="K6" s="18" t="str">
        <f>IF((-E10+I10)/(C10-G10)=ROUND((-E10+I10)/(C10-G10),0),"a = "&amp;ROUND((-E10+I10)/(C10-G10),2),"a ≈  "&amp;ROUND((-E10+I10)/(C10-G10),2)&amp;"     (≈ "&amp;ROUND((-E10+I10)/(C10-G10),3)&amp;")")</f>
        <v>a ≈  0,2     (≈ 0,2)</v>
      </c>
      <c r="L6" s="6"/>
      <c r="M6" s="6"/>
      <c r="N6" s="6"/>
      <c r="O6" s="31"/>
      <c r="P6" s="31"/>
      <c r="Q6" s="31"/>
      <c r="R6" s="31"/>
    </row>
    <row r="7" spans="1:18" ht="18" customHeight="1">
      <c r="A7" s="6"/>
      <c r="B7" s="7"/>
      <c r="C7" s="8"/>
      <c r="D7" s="9"/>
      <c r="E7" s="9"/>
      <c r="F7" s="9"/>
      <c r="G7" s="8"/>
      <c r="H7" s="9"/>
      <c r="I7" s="10"/>
      <c r="J7" s="13" t="s">
        <v>6</v>
      </c>
      <c r="K7" s="16" t="str">
        <f>"("&amp;C10&amp;" * "&amp;ROUND((-E10+I10)/(C10-G10),2)&amp;") + "&amp;E10&amp;" = ("&amp;G10&amp;" * "&amp;ROUND((-E10+I10)/(C10-G10),2)&amp;") + "&amp;I10</f>
        <v>(-2 * 0,2) + 5 = (3 * 0,2) + 4</v>
      </c>
      <c r="L7" s="6"/>
      <c r="M7" s="6"/>
      <c r="N7" s="6"/>
      <c r="O7" s="31"/>
      <c r="P7" s="31"/>
      <c r="Q7" s="31"/>
      <c r="R7" s="31"/>
    </row>
    <row r="8" spans="1:18" ht="18" customHeight="1">
      <c r="A8" s="6"/>
      <c r="B8" s="7"/>
      <c r="C8" s="8"/>
      <c r="D8" s="9"/>
      <c r="E8" s="9"/>
      <c r="F8" s="9"/>
      <c r="G8" s="8"/>
      <c r="H8" s="9"/>
      <c r="I8" s="10"/>
      <c r="J8" s="13"/>
      <c r="K8" s="16" t="str">
        <f>ROUND(C10*(-E10+I10)/(C10-G10)+E10,2)&amp;" = "&amp;ROUND(G10*(-E10+I10)/(C10-G10)+I10,2)&amp;"    opl. klopt"</f>
        <v>4,6 = 4,6    opl. klopt</v>
      </c>
      <c r="L8" s="6"/>
      <c r="M8" s="6"/>
      <c r="N8" s="6"/>
      <c r="O8" s="31"/>
      <c r="P8" s="31"/>
      <c r="Q8" s="31"/>
      <c r="R8" s="31"/>
    </row>
    <row r="9" spans="2:11" ht="50.25" customHeight="1">
      <c r="B9" s="20"/>
      <c r="J9" s="21" t="s">
        <v>9</v>
      </c>
      <c r="K9" s="22"/>
    </row>
    <row r="10" spans="2:10" ht="25.5" customHeight="1" hidden="1">
      <c r="B10" s="20"/>
      <c r="C10" s="23">
        <f ca="1">INT(RAND()*10)-5</f>
        <v>-2</v>
      </c>
      <c r="D10" s="23"/>
      <c r="E10" s="23">
        <f ca="1">INT(RAND()*20)-10</f>
        <v>5</v>
      </c>
      <c r="F10" s="23"/>
      <c r="G10" s="23">
        <f ca="1">INT(RAND()*20)-10</f>
        <v>3</v>
      </c>
      <c r="H10" s="25"/>
      <c r="I10" s="25">
        <f ca="1">INT(RAND()*10)-5</f>
        <v>4</v>
      </c>
      <c r="J10" s="35">
        <f>(-C10+I10)/(E10-G10)</f>
        <v>3</v>
      </c>
    </row>
    <row r="11" spans="3:10" ht="25.5" customHeight="1" hidden="1">
      <c r="C11" s="23">
        <f ca="1">INT(RAND()*50)-25</f>
        <v>-5</v>
      </c>
      <c r="D11" s="23"/>
      <c r="E11" s="23">
        <f ca="1">INT(RAND()*20)-10</f>
        <v>-2</v>
      </c>
      <c r="F11" s="23"/>
      <c r="G11" s="23">
        <f ca="1">INT(RAND()*50)-25</f>
        <v>-6</v>
      </c>
      <c r="H11" s="25"/>
      <c r="I11" s="25">
        <f ca="1">INT(RAND()*20)-10</f>
        <v>3</v>
      </c>
      <c r="J11" s="26">
        <f>(-E11+I11)/(C11-G11)</f>
        <v>5</v>
      </c>
    </row>
    <row r="12" spans="1:10" ht="36" customHeight="1">
      <c r="A12" s="28"/>
      <c r="C12" s="36" t="str">
        <f>C11&amp;"*a"</f>
        <v>-5*a</v>
      </c>
      <c r="D12" s="37" t="s">
        <v>5</v>
      </c>
      <c r="E12" s="37">
        <f>E11</f>
        <v>-2</v>
      </c>
      <c r="F12" s="37" t="s">
        <v>4</v>
      </c>
      <c r="G12" s="37" t="str">
        <f>G11&amp;"*a"</f>
        <v>-6*a</v>
      </c>
      <c r="H12" s="37" t="s">
        <v>5</v>
      </c>
      <c r="I12" s="37">
        <f>I11</f>
        <v>3</v>
      </c>
      <c r="J12" s="29"/>
    </row>
    <row r="13" spans="3:10" ht="36" customHeight="1">
      <c r="C13" s="44" t="str">
        <f>C11&amp;"a"</f>
        <v>-5a</v>
      </c>
      <c r="D13" s="37" t="s">
        <v>5</v>
      </c>
      <c r="E13" s="39"/>
      <c r="F13" s="37" t="s">
        <v>4</v>
      </c>
      <c r="G13" s="40"/>
      <c r="H13" s="37"/>
      <c r="I13" s="37">
        <f>I11</f>
        <v>3</v>
      </c>
      <c r="J13" s="29"/>
    </row>
    <row r="14" spans="3:10" ht="36" customHeight="1">
      <c r="C14" s="41"/>
      <c r="D14" s="41"/>
      <c r="E14" s="39"/>
      <c r="F14" s="37" t="s">
        <v>4</v>
      </c>
      <c r="G14" s="45"/>
      <c r="H14" s="43"/>
      <c r="I14" s="43"/>
      <c r="J14" s="29"/>
    </row>
    <row r="15" spans="3:10" ht="36" customHeight="1">
      <c r="C15" s="41"/>
      <c r="D15" s="37"/>
      <c r="E15" s="37" t="str">
        <f>"a "</f>
        <v>a </v>
      </c>
      <c r="F15" s="37" t="str">
        <f>IF(ROUND((-E11+I11)/(C11-G11),1)=J11,"=","≈")</f>
        <v>=</v>
      </c>
      <c r="G15" s="33"/>
      <c r="H15" s="34"/>
      <c r="I15" s="60">
        <f>IF(AND(F15="≈",G15=ROUND((-E11+I11)/(C11-G11),2)),"(≈ "&amp;ROUND((-E11+I11)/(C11-G11),5)&amp;")","")</f>
      </c>
      <c r="J15" s="61"/>
    </row>
    <row r="16" spans="2:9" ht="25.5" customHeight="1">
      <c r="B16" s="2"/>
      <c r="C16" s="62" t="str">
        <f>"("&amp;C11&amp;" * "&amp;ROUND((-E11+I11)/(C11-G11),2)&amp;") + "&amp;E11&amp;"  =  ("&amp;G11&amp;" * "&amp;ROUND((-E11+I11)/(C11-G11),2)&amp;") + "&amp;I11</f>
        <v>(-5 * 5) + -2  =  (-6 * 5) + 3</v>
      </c>
      <c r="D16" s="62"/>
      <c r="E16" s="62"/>
      <c r="F16" s="62"/>
      <c r="G16" s="62"/>
      <c r="H16" s="62"/>
      <c r="I16" s="62"/>
    </row>
    <row r="17" spans="3:9" ht="25.5" customHeight="1">
      <c r="C17" s="63" t="str">
        <f>ROUND(C11*(-E11+I11)/(C11-G11)+E11,2)&amp;"  =  "&amp;ROUND(G11*(-E11+I11)/(C11-G11)+I11,2)</f>
        <v>-27  =  -27</v>
      </c>
      <c r="D17" s="64"/>
      <c r="E17" s="64"/>
      <c r="F17" s="64"/>
      <c r="G17" s="64"/>
      <c r="H17" s="64"/>
      <c r="I17" s="64"/>
    </row>
    <row r="18" spans="3:9" ht="25.5" customHeight="1">
      <c r="C18" s="62" t="str">
        <f>"oplossing  a  "&amp;F15&amp;"  "&amp;ROUND((-E11+I11)/(C11-G11),2)&amp;"    klopt!"</f>
        <v>oplossing  a  =  5    klopt!</v>
      </c>
      <c r="D18" s="65"/>
      <c r="E18" s="65"/>
      <c r="F18" s="65"/>
      <c r="G18" s="65"/>
      <c r="H18" s="65"/>
      <c r="I18" s="65"/>
    </row>
  </sheetData>
  <sheetProtection password="E8AE" sheet="1" objects="1" scenarios="1" formatCells="0" selectLockedCells="1"/>
  <mergeCells count="4">
    <mergeCell ref="I15:J15"/>
    <mergeCell ref="C16:I16"/>
    <mergeCell ref="C17:I17"/>
    <mergeCell ref="C18:I18"/>
  </mergeCells>
  <conditionalFormatting sqref="E13">
    <cfRule type="cellIs" priority="1" dxfId="0" operator="equal" stopIfTrue="1">
      <formula>-G11&amp;"a"</formula>
    </cfRule>
  </conditionalFormatting>
  <conditionalFormatting sqref="G13">
    <cfRule type="cellIs" priority="2" dxfId="0" operator="equal" stopIfTrue="1">
      <formula>-E11</formula>
    </cfRule>
  </conditionalFormatting>
  <conditionalFormatting sqref="E14">
    <cfRule type="cellIs" priority="3" dxfId="0" operator="equal" stopIfTrue="1">
      <formula>(C11-G11)&amp;"a"</formula>
    </cfRule>
  </conditionalFormatting>
  <conditionalFormatting sqref="G14">
    <cfRule type="cellIs" priority="4" dxfId="0" operator="equal" stopIfTrue="1">
      <formula>-E11+I11</formula>
    </cfRule>
  </conditionalFormatting>
  <conditionalFormatting sqref="G15">
    <cfRule type="cellIs" priority="5" dxfId="1" operator="equal" stopIfTrue="1">
      <formula>ROUND((-E11+I11)/(C11-G11),2)</formula>
    </cfRule>
  </conditionalFormatting>
  <conditionalFormatting sqref="C16:I16">
    <cfRule type="expression" priority="6" dxfId="2" stopIfTrue="1">
      <formula>G15&lt;&gt;ROUND((-E11+I11)/(C11-G11),2)</formula>
    </cfRule>
  </conditionalFormatting>
  <conditionalFormatting sqref="C17:I17">
    <cfRule type="expression" priority="7" dxfId="2" stopIfTrue="1">
      <formula>G15&lt;&gt;ROUND((-E11+I11)/(C11-G11),2)</formula>
    </cfRule>
  </conditionalFormatting>
  <conditionalFormatting sqref="C18:I18">
    <cfRule type="expression" priority="8" dxfId="2" stopIfTrue="1">
      <formula>G15&lt;&gt;ROUND((-E11+I11)/(C11-G11),2)</formula>
    </cfRule>
  </conditionalFormatting>
  <printOptions horizontalCentered="1" verticalCentered="1"/>
  <pageMargins left="0.5905511811023623" right="0.5905511811023623" top="1.1811023622047245" bottom="0.1968503937007874" header="0.5118110236220472" footer="0.5118110236220472"/>
  <pageSetup blackAndWhite="1" horizontalDpi="300" verticalDpi="300" orientation="landscape" paperSize="9" r:id="rId4"/>
  <headerFooter alignWithMargins="0">
    <oddHeader>&amp;LHoezo ... WiskNuDde ???&amp;C&amp;"Arial,Vet"&amp;12VERGELIJKINGEN OPLOSSEN
&amp;8met de&amp;12
BALANSMETHODE&amp;R&amp;6&amp;D  (c) JvdWeg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S18"/>
  <sheetViews>
    <sheetView showGridLines="0" showRowColHeaders="0" showOutlineSymbols="0" zoomScaleSheetLayoutView="100" workbookViewId="0" topLeftCell="A1">
      <pane xSplit="21" ySplit="27" topLeftCell="V40" activePane="bottomRight" state="frozen"/>
      <selection pane="topLeft" activeCell="A1" sqref="A1"/>
      <selection pane="topRight" activeCell="V1" sqref="V1"/>
      <selection pane="bottomLeft" activeCell="A28" sqref="A28"/>
      <selection pane="bottomRight" activeCell="C13" sqref="C13"/>
    </sheetView>
  </sheetViews>
  <sheetFormatPr defaultColWidth="9.140625" defaultRowHeight="25.5" customHeight="1"/>
  <cols>
    <col min="1" max="1" width="40.7109375" style="1" customWidth="1"/>
    <col min="2" max="2" width="5.7109375" style="1" customWidth="1"/>
    <col min="3" max="3" width="7.7109375" style="3" customWidth="1"/>
    <col min="4" max="4" width="2.7109375" style="4" customWidth="1"/>
    <col min="5" max="5" width="7.7109375" style="4" customWidth="1"/>
    <col min="6" max="6" width="2.7109375" style="4" customWidth="1"/>
    <col min="7" max="7" width="7.7109375" style="3" customWidth="1"/>
    <col min="8" max="8" width="2.7109375" style="4" customWidth="1"/>
    <col min="9" max="9" width="5.7109375" style="5" customWidth="1"/>
    <col min="10" max="10" width="15.8515625" style="30" customWidth="1"/>
    <col min="11" max="11" width="31.7109375" style="24" customWidth="1"/>
    <col min="12" max="12" width="2.7109375" style="4" customWidth="1"/>
    <col min="13" max="16384" width="5.7109375" style="1" customWidth="1"/>
  </cols>
  <sheetData>
    <row r="1" spans="1:19" ht="18" customHeight="1">
      <c r="A1" s="6"/>
      <c r="B1" s="7"/>
      <c r="C1" s="8"/>
      <c r="D1" s="9"/>
      <c r="E1" s="9"/>
      <c r="F1" s="9"/>
      <c r="G1" s="8"/>
      <c r="H1" s="9"/>
      <c r="I1" s="10"/>
      <c r="J1" s="11"/>
      <c r="K1" s="11" t="s">
        <v>7</v>
      </c>
      <c r="L1" s="9"/>
      <c r="M1" s="6"/>
      <c r="N1" s="6"/>
      <c r="O1" s="6"/>
      <c r="P1" s="31"/>
      <c r="Q1" s="31"/>
      <c r="R1" s="31"/>
      <c r="S1" s="31"/>
    </row>
    <row r="2" spans="1:19" ht="18" customHeight="1">
      <c r="A2" s="46" t="s">
        <v>10</v>
      </c>
      <c r="B2" s="12"/>
      <c r="C2" s="8"/>
      <c r="D2" s="9"/>
      <c r="E2" s="9"/>
      <c r="F2" s="9"/>
      <c r="G2" s="8"/>
      <c r="H2" s="9"/>
      <c r="I2" s="10"/>
      <c r="J2" s="13" t="s">
        <v>0</v>
      </c>
      <c r="K2" s="14" t="str">
        <f>E10&amp;" * a + "&amp;C10&amp;" = "&amp;G10&amp;" * a + "&amp;I10</f>
        <v>-7 * a + -2 = 3 * a + -1</v>
      </c>
      <c r="L2" s="9"/>
      <c r="M2" s="6"/>
      <c r="N2" s="6"/>
      <c r="O2" s="6"/>
      <c r="P2" s="31"/>
      <c r="Q2" s="31"/>
      <c r="R2" s="31"/>
      <c r="S2" s="31"/>
    </row>
    <row r="3" spans="1:19" ht="18" customHeight="1">
      <c r="A3" s="47" t="s">
        <v>11</v>
      </c>
      <c r="B3" s="7"/>
      <c r="C3" s="8"/>
      <c r="D3" s="9"/>
      <c r="E3" s="9"/>
      <c r="F3" s="9"/>
      <c r="G3" s="8"/>
      <c r="H3" s="9"/>
      <c r="I3" s="10"/>
      <c r="J3" s="13" t="s">
        <v>1</v>
      </c>
      <c r="K3" s="14" t="str">
        <f>E10&amp;"a - "&amp;G10&amp;"a =  "&amp;-C10&amp;" + "&amp;I10</f>
        <v>-7a - 3a =  2 + -1</v>
      </c>
      <c r="L3" s="9"/>
      <c r="M3" s="6"/>
      <c r="N3" s="6"/>
      <c r="O3" s="6"/>
      <c r="P3" s="31"/>
      <c r="Q3" s="31"/>
      <c r="R3" s="31"/>
      <c r="S3" s="31"/>
    </row>
    <row r="4" spans="1:19" ht="18" customHeight="1">
      <c r="A4" s="46" t="s">
        <v>12</v>
      </c>
      <c r="B4" s="7"/>
      <c r="C4" s="8"/>
      <c r="D4" s="9"/>
      <c r="E4" s="9"/>
      <c r="F4" s="9"/>
      <c r="G4" s="8"/>
      <c r="H4" s="9"/>
      <c r="I4" s="10"/>
      <c r="J4" s="13" t="s">
        <v>2</v>
      </c>
      <c r="K4" s="14" t="str">
        <f>(E10-G10)&amp;"a =  "&amp;-C10+I10</f>
        <v>-10a =  1</v>
      </c>
      <c r="L4" s="9"/>
      <c r="M4" s="6"/>
      <c r="N4" s="6"/>
      <c r="O4" s="6"/>
      <c r="P4" s="31"/>
      <c r="Q4" s="31"/>
      <c r="R4" s="31"/>
      <c r="S4" s="31"/>
    </row>
    <row r="5" spans="1:19" ht="9" customHeight="1">
      <c r="A5" s="6"/>
      <c r="B5" s="7"/>
      <c r="C5" s="8"/>
      <c r="D5" s="9"/>
      <c r="E5" s="9"/>
      <c r="F5" s="9"/>
      <c r="G5" s="8"/>
      <c r="H5" s="9"/>
      <c r="I5" s="10"/>
      <c r="J5" s="13" t="s">
        <v>3</v>
      </c>
      <c r="K5" s="15"/>
      <c r="L5" s="16"/>
      <c r="M5" s="17">
        <f>E10-G10</f>
        <v>-10</v>
      </c>
      <c r="N5" s="6"/>
      <c r="O5" s="6"/>
      <c r="P5" s="31"/>
      <c r="Q5" s="31"/>
      <c r="R5" s="31"/>
      <c r="S5" s="31"/>
    </row>
    <row r="6" spans="1:19" ht="18" customHeight="1">
      <c r="A6" s="6"/>
      <c r="B6" s="7"/>
      <c r="C6" s="8"/>
      <c r="D6" s="9"/>
      <c r="E6" s="9"/>
      <c r="F6" s="9"/>
      <c r="G6" s="8"/>
      <c r="H6" s="9"/>
      <c r="I6" s="10"/>
      <c r="J6" s="13" t="s">
        <v>8</v>
      </c>
      <c r="K6" s="18" t="str">
        <f>IF((-C10+I10)/(E10-G10)=ROUND((-C10+I10)/(E10-G10),0),"a = "&amp;ROUND((-C10+I10)/(E10-G10),2),"a ≈  "&amp;ROUND((-C10+I10)/(E10-G10),2)&amp;"     (≈ "&amp;ROUND((-C10+I10)/(E10-G10),3)&amp;")")</f>
        <v>a ≈  -0,1     (≈ -0,1)</v>
      </c>
      <c r="L6" s="19"/>
      <c r="M6" s="6"/>
      <c r="N6" s="6"/>
      <c r="O6" s="6"/>
      <c r="P6" s="31"/>
      <c r="Q6" s="31"/>
      <c r="R6" s="31"/>
      <c r="S6" s="31"/>
    </row>
    <row r="7" spans="1:19" ht="18" customHeight="1">
      <c r="A7" s="6"/>
      <c r="B7" s="7"/>
      <c r="C7" s="8"/>
      <c r="D7" s="9"/>
      <c r="E7" s="9"/>
      <c r="F7" s="9"/>
      <c r="G7" s="8"/>
      <c r="H7" s="9"/>
      <c r="I7" s="10"/>
      <c r="J7" s="13" t="s">
        <v>6</v>
      </c>
      <c r="K7" s="16" t="str">
        <f>"("&amp;E10&amp;" * "&amp;ROUND((-C10+I10)/(E10-G10),2)&amp;") + "&amp;C10&amp;" = ("&amp;G10&amp;" * "&amp;ROUND((-C10+I10)/(E10-G10),2)&amp;") + "&amp;I10</f>
        <v>(-7 * -0,1) + -2 = (3 * -0,1) + -1</v>
      </c>
      <c r="L7" s="9"/>
      <c r="M7" s="6"/>
      <c r="N7" s="6"/>
      <c r="O7" s="6"/>
      <c r="P7" s="31"/>
      <c r="Q7" s="31"/>
      <c r="R7" s="31"/>
      <c r="S7" s="31"/>
    </row>
    <row r="8" spans="1:19" ht="18" customHeight="1">
      <c r="A8" s="6"/>
      <c r="B8" s="7"/>
      <c r="C8" s="8"/>
      <c r="D8" s="9"/>
      <c r="E8" s="9"/>
      <c r="F8" s="9"/>
      <c r="G8" s="8"/>
      <c r="H8" s="9"/>
      <c r="I8" s="10"/>
      <c r="J8" s="13"/>
      <c r="K8" s="16" t="str">
        <f>ROUND(E10*(-C10+I10)/(E10-G10)+C10,2)&amp;" = "&amp;ROUND(G10*(-C10+I10)/(E10-G10)+I10,2)&amp;"    opl. klopt"</f>
        <v>-1,3 = -1,3    opl. klopt</v>
      </c>
      <c r="L8" s="9"/>
      <c r="M8" s="6"/>
      <c r="N8" s="6"/>
      <c r="O8" s="6"/>
      <c r="P8" s="31"/>
      <c r="Q8" s="31"/>
      <c r="R8" s="31"/>
      <c r="S8" s="31"/>
    </row>
    <row r="9" spans="2:11" ht="50.25" customHeight="1">
      <c r="B9" s="20"/>
      <c r="J9" s="21" t="s">
        <v>9</v>
      </c>
      <c r="K9" s="22"/>
    </row>
    <row r="10" spans="3:10" ht="25.5" customHeight="1" hidden="1">
      <c r="C10" s="23">
        <f ca="1">INT(RAND()*10)-5</f>
        <v>-2</v>
      </c>
      <c r="D10" s="23"/>
      <c r="E10" s="23">
        <f ca="1">INT(RAND()*20)-10</f>
        <v>-7</v>
      </c>
      <c r="F10" s="23"/>
      <c r="G10" s="23">
        <f ca="1">INT(RAND()*20)-10</f>
        <v>3</v>
      </c>
      <c r="H10" s="25"/>
      <c r="I10" s="25">
        <f ca="1">INT(RAND()*10)-5</f>
        <v>-1</v>
      </c>
      <c r="J10" s="35">
        <f>(-C10+I10)/(E10-G10)</f>
        <v>-0.1</v>
      </c>
    </row>
    <row r="11" spans="3:12" ht="25.5" customHeight="1" hidden="1">
      <c r="C11" s="23">
        <f ca="1">INT(RAND()*30)-20</f>
        <v>4</v>
      </c>
      <c r="D11" s="23"/>
      <c r="E11" s="23">
        <f ca="1">INT(RAND()*60)-30</f>
        <v>-14</v>
      </c>
      <c r="F11" s="23"/>
      <c r="G11" s="23">
        <f ca="1">INT(RAND()*60)-30</f>
        <v>6</v>
      </c>
      <c r="H11" s="25"/>
      <c r="I11" s="25">
        <f ca="1">INT(RAND()*40)-20</f>
        <v>9</v>
      </c>
      <c r="J11" s="26">
        <f>(-C11+I11)/(E11-G11)</f>
        <v>-0.25</v>
      </c>
      <c r="L11" s="27"/>
    </row>
    <row r="12" spans="1:10" ht="36" customHeight="1">
      <c r="A12" s="28"/>
      <c r="C12" s="37">
        <f>C11</f>
        <v>4</v>
      </c>
      <c r="D12" s="37" t="s">
        <v>5</v>
      </c>
      <c r="E12" s="36" t="str">
        <f>E11&amp;"*a"</f>
        <v>-14*a</v>
      </c>
      <c r="F12" s="37" t="s">
        <v>4</v>
      </c>
      <c r="G12" s="37" t="str">
        <f>G11&amp;"*a"</f>
        <v>6*a</v>
      </c>
      <c r="H12" s="37" t="s">
        <v>5</v>
      </c>
      <c r="I12" s="37">
        <f>I11</f>
        <v>9</v>
      </c>
      <c r="J12" s="29"/>
    </row>
    <row r="13" spans="3:10" ht="36" customHeight="1">
      <c r="C13" s="39"/>
      <c r="D13" s="37" t="s">
        <v>5</v>
      </c>
      <c r="E13" s="38" t="str">
        <f>E11&amp;"a"</f>
        <v>-14a</v>
      </c>
      <c r="F13" s="37" t="s">
        <v>4</v>
      </c>
      <c r="G13" s="40"/>
      <c r="H13" s="37" t="s">
        <v>5</v>
      </c>
      <c r="I13" s="37">
        <f>I11</f>
        <v>9</v>
      </c>
      <c r="J13" s="29"/>
    </row>
    <row r="14" spans="3:10" ht="36" customHeight="1">
      <c r="C14" s="39"/>
      <c r="D14" s="41"/>
      <c r="E14" s="42"/>
      <c r="F14" s="37" t="s">
        <v>4</v>
      </c>
      <c r="G14" s="40"/>
      <c r="H14" s="43"/>
      <c r="I14" s="43"/>
      <c r="J14" s="29"/>
    </row>
    <row r="15" spans="3:10" ht="36" customHeight="1">
      <c r="C15" s="37" t="str">
        <f>"a "</f>
        <v>a </v>
      </c>
      <c r="D15" s="37"/>
      <c r="E15" s="42"/>
      <c r="F15" s="37" t="str">
        <f>IF(ROUND((-C11+I11)/(E11-G11),1)=J11,"=","≈")</f>
        <v>≈</v>
      </c>
      <c r="G15" s="40"/>
      <c r="H15" s="43"/>
      <c r="I15" s="60">
        <f>IF(AND(F15="≈",G15=ROUND((-C11+I11)/(E11-G11),2)),"(≈ "&amp;ROUND((-C11+I11)/(E11-G11),5)&amp;")","")</f>
      </c>
      <c r="J15" s="61"/>
    </row>
    <row r="16" spans="2:9" ht="25.5" customHeight="1">
      <c r="B16" s="2"/>
      <c r="C16" s="62" t="str">
        <f>"("&amp;E11&amp;" * "&amp;ROUND((-C11+I11)/(E11-G11),2)&amp;") + "&amp;C11&amp;"  =  ("&amp;G11&amp;" * "&amp;ROUND((-C11+I11)/(E11-G11),2)&amp;") + "&amp;I11</f>
        <v>(-14 * -0,25) + 4  =  (6 * -0,25) + 9</v>
      </c>
      <c r="D16" s="62"/>
      <c r="E16" s="62"/>
      <c r="F16" s="62"/>
      <c r="G16" s="62"/>
      <c r="H16" s="62"/>
      <c r="I16" s="62"/>
    </row>
    <row r="17" spans="3:9" ht="25.5" customHeight="1">
      <c r="C17" s="63" t="str">
        <f>ROUND(E11*(-C11+I11)/(E11-G11)+C11,2)&amp;"  =  "&amp;ROUND(G11*(-C11+I11)/(E11-G11)+I11,2)</f>
        <v>7,5  =  7,5</v>
      </c>
      <c r="D17" s="64"/>
      <c r="E17" s="64"/>
      <c r="F17" s="64"/>
      <c r="G17" s="64"/>
      <c r="H17" s="64"/>
      <c r="I17" s="64"/>
    </row>
    <row r="18" spans="3:9" ht="25.5" customHeight="1">
      <c r="C18" s="62" t="str">
        <f>"oplossing  a  "&amp;F15&amp;"  "&amp;ROUND((-C11+I11)/(E11-G11),2)&amp;"  klopt!"</f>
        <v>oplossing  a  ≈  -0,25  klopt!</v>
      </c>
      <c r="D18" s="65"/>
      <c r="E18" s="65"/>
      <c r="F18" s="65"/>
      <c r="G18" s="65"/>
      <c r="H18" s="65"/>
      <c r="I18" s="65"/>
    </row>
  </sheetData>
  <sheetProtection password="D8AE" sheet="1" objects="1" scenarios="1" formatCells="0" selectLockedCells="1"/>
  <mergeCells count="4">
    <mergeCell ref="I15:J15"/>
    <mergeCell ref="C16:I16"/>
    <mergeCell ref="C17:I17"/>
    <mergeCell ref="C18:I18"/>
  </mergeCells>
  <conditionalFormatting sqref="C13">
    <cfRule type="cellIs" priority="1" dxfId="0" operator="equal" stopIfTrue="1">
      <formula>-G11&amp;"a"</formula>
    </cfRule>
  </conditionalFormatting>
  <conditionalFormatting sqref="C14">
    <cfRule type="cellIs" priority="2" dxfId="0" operator="equal" stopIfTrue="1">
      <formula>(E11-G11)&amp;"a"</formula>
    </cfRule>
  </conditionalFormatting>
  <conditionalFormatting sqref="G13">
    <cfRule type="cellIs" priority="3" dxfId="0" operator="equal" stopIfTrue="1">
      <formula>-C11</formula>
    </cfRule>
  </conditionalFormatting>
  <conditionalFormatting sqref="G14">
    <cfRule type="cellIs" priority="4" dxfId="0" operator="equal" stopIfTrue="1">
      <formula>-C11+I11</formula>
    </cfRule>
  </conditionalFormatting>
  <conditionalFormatting sqref="G15">
    <cfRule type="cellIs" priority="5" dxfId="1" operator="equal" stopIfTrue="1">
      <formula>ROUND((-C11+I11)/(E11-G11),2)</formula>
    </cfRule>
  </conditionalFormatting>
  <conditionalFormatting sqref="C16:I16">
    <cfRule type="expression" priority="6" dxfId="2" stopIfTrue="1">
      <formula>G15&lt;&gt;ROUND((-C11+I11)/(E11-G11),2)</formula>
    </cfRule>
  </conditionalFormatting>
  <conditionalFormatting sqref="C17:I17">
    <cfRule type="expression" priority="7" dxfId="2" stopIfTrue="1">
      <formula>G15&lt;&gt;ROUND((-C11+I11)/(E11-G11),2)</formula>
    </cfRule>
  </conditionalFormatting>
  <conditionalFormatting sqref="C18:I18">
    <cfRule type="expression" priority="8" dxfId="2" stopIfTrue="1">
      <formula>G15&lt;&gt;ROUND((-C11+I11)/(E11-G11),2)</formula>
    </cfRule>
  </conditionalFormatting>
  <printOptions horizontalCentered="1"/>
  <pageMargins left="0.5905511811023623" right="0.5905511811023623" top="1.1811023622047245" bottom="0.1968503937007874" header="0.5118110236220472" footer="0.5118110236220472"/>
  <pageSetup blackAndWhite="1" horizontalDpi="300" verticalDpi="300" orientation="landscape" paperSize="9" r:id="rId4"/>
  <headerFooter alignWithMargins="0">
    <oddHeader>&amp;LHoezo ... WiskNuDde ???&amp;C&amp;"Arial,Vet"&amp;12VERGELIJKINGEN OPLOSSEN
&amp;8met de&amp;12
BALANSMETHODE&amp;R&amp;6&amp;D  (c) JvdWeg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S18"/>
  <sheetViews>
    <sheetView showGridLines="0" showRowColHeaders="0" showOutlineSymbols="0" zoomScaleSheetLayoutView="100" workbookViewId="0" topLeftCell="A1">
      <pane xSplit="21" ySplit="27" topLeftCell="V28" activePane="bottomRight" state="frozen"/>
      <selection pane="topLeft"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ColWidth="9.140625" defaultRowHeight="25.5" customHeight="1"/>
  <cols>
    <col min="1" max="1" width="40.7109375" style="1" customWidth="1"/>
    <col min="2" max="2" width="5.7109375" style="1" customWidth="1"/>
    <col min="3" max="3" width="7.7109375" style="3" customWidth="1"/>
    <col min="4" max="4" width="2.7109375" style="4" customWidth="1"/>
    <col min="5" max="5" width="7.7109375" style="4" customWidth="1"/>
    <col min="6" max="6" width="2.7109375" style="4" customWidth="1"/>
    <col min="7" max="7" width="7.7109375" style="3" customWidth="1"/>
    <col min="8" max="8" width="2.7109375" style="4" customWidth="1"/>
    <col min="9" max="9" width="7.7109375" style="5" customWidth="1"/>
    <col min="10" max="10" width="15.8515625" style="30" customWidth="1"/>
    <col min="11" max="11" width="31.7109375" style="24" customWidth="1"/>
    <col min="12" max="12" width="2.7109375" style="4" customWidth="1"/>
    <col min="13" max="16384" width="5.7109375" style="1" customWidth="1"/>
  </cols>
  <sheetData>
    <row r="1" spans="1:19" ht="18" customHeight="1">
      <c r="A1" s="6"/>
      <c r="B1" s="7"/>
      <c r="C1" s="8"/>
      <c r="D1" s="9"/>
      <c r="E1" s="9"/>
      <c r="F1" s="9"/>
      <c r="G1" s="8"/>
      <c r="H1" s="9"/>
      <c r="I1" s="10"/>
      <c r="J1" s="11"/>
      <c r="K1" s="11" t="s">
        <v>7</v>
      </c>
      <c r="L1" s="9"/>
      <c r="M1" s="6"/>
      <c r="N1" s="6"/>
      <c r="O1" s="6"/>
      <c r="P1" s="31"/>
      <c r="Q1" s="31"/>
      <c r="R1" s="31"/>
      <c r="S1" s="31"/>
    </row>
    <row r="2" spans="1:19" ht="18" customHeight="1">
      <c r="A2" s="46" t="s">
        <v>10</v>
      </c>
      <c r="B2" s="12"/>
      <c r="C2" s="8"/>
      <c r="D2" s="9"/>
      <c r="E2" s="9"/>
      <c r="F2" s="9"/>
      <c r="G2" s="8"/>
      <c r="H2" s="9"/>
      <c r="I2" s="10"/>
      <c r="J2" s="13" t="s">
        <v>0</v>
      </c>
      <c r="K2" s="14" t="str">
        <f>E10&amp;" * a + "&amp;C10&amp;" = "&amp;G10&amp;" * a + "&amp;I10</f>
        <v>-10 * a + -2 = -10 * a + -1</v>
      </c>
      <c r="L2" s="9"/>
      <c r="M2" s="6"/>
      <c r="N2" s="6"/>
      <c r="O2" s="6"/>
      <c r="P2" s="31"/>
      <c r="Q2" s="31"/>
      <c r="R2" s="31"/>
      <c r="S2" s="31"/>
    </row>
    <row r="3" spans="1:19" ht="18" customHeight="1">
      <c r="A3" s="47" t="s">
        <v>11</v>
      </c>
      <c r="B3" s="7"/>
      <c r="C3" s="8"/>
      <c r="D3" s="9"/>
      <c r="E3" s="9"/>
      <c r="F3" s="9"/>
      <c r="G3" s="8"/>
      <c r="H3" s="9"/>
      <c r="I3" s="10"/>
      <c r="J3" s="13" t="s">
        <v>1</v>
      </c>
      <c r="K3" s="14" t="str">
        <f>E10&amp;"a - "&amp;G10&amp;"a =  "&amp;-C10&amp;" + "&amp;I10</f>
        <v>-10a - -10a =  2 + -1</v>
      </c>
      <c r="L3" s="9"/>
      <c r="M3" s="6"/>
      <c r="N3" s="6"/>
      <c r="O3" s="6"/>
      <c r="P3" s="31"/>
      <c r="Q3" s="31"/>
      <c r="R3" s="31"/>
      <c r="S3" s="31"/>
    </row>
    <row r="4" spans="1:19" ht="18" customHeight="1">
      <c r="A4" s="46" t="s">
        <v>12</v>
      </c>
      <c r="B4" s="7"/>
      <c r="C4" s="8"/>
      <c r="D4" s="9"/>
      <c r="E4" s="9"/>
      <c r="F4" s="9"/>
      <c r="G4" s="8"/>
      <c r="H4" s="9"/>
      <c r="I4" s="10"/>
      <c r="J4" s="13" t="s">
        <v>2</v>
      </c>
      <c r="K4" s="14" t="str">
        <f>(E10-G10)&amp;"a =  "&amp;-C10+I10</f>
        <v>0a =  1</v>
      </c>
      <c r="L4" s="9"/>
      <c r="M4" s="6"/>
      <c r="N4" s="6"/>
      <c r="O4" s="6"/>
      <c r="P4" s="31"/>
      <c r="Q4" s="31"/>
      <c r="R4" s="31"/>
      <c r="S4" s="31"/>
    </row>
    <row r="5" spans="1:19" ht="9" customHeight="1">
      <c r="A5" s="6"/>
      <c r="B5" s="7"/>
      <c r="C5" s="8"/>
      <c r="D5" s="9"/>
      <c r="E5" s="9"/>
      <c r="F5" s="9"/>
      <c r="G5" s="8"/>
      <c r="H5" s="9"/>
      <c r="I5" s="10"/>
      <c r="J5" s="13" t="s">
        <v>3</v>
      </c>
      <c r="K5" s="15"/>
      <c r="L5" s="16"/>
      <c r="M5" s="17">
        <f>E10-G10</f>
        <v>0</v>
      </c>
      <c r="N5" s="6"/>
      <c r="O5" s="6"/>
      <c r="P5" s="31"/>
      <c r="Q5" s="31"/>
      <c r="R5" s="31"/>
      <c r="S5" s="31"/>
    </row>
    <row r="6" spans="1:19" ht="18" customHeight="1">
      <c r="A6" s="6"/>
      <c r="B6" s="7"/>
      <c r="C6" s="8"/>
      <c r="D6" s="9"/>
      <c r="E6" s="9"/>
      <c r="F6" s="9"/>
      <c r="G6" s="8"/>
      <c r="H6" s="9"/>
      <c r="I6" s="10"/>
      <c r="J6" s="13" t="s">
        <v>8</v>
      </c>
      <c r="K6" s="18" t="e">
        <f>IF((-C10+I10)/(E10-G10)=ROUND((-C10+I10)/(E10-G10),0),"a = "&amp;ROUND((-C10+I10)/(E10-G10),2),"a ≈  "&amp;ROUND((-C10+I10)/(E10-G10),2)&amp;"     (≈ "&amp;ROUND((-C10+I10)/(E10-G10),3)&amp;")")</f>
        <v>#DIV/0!</v>
      </c>
      <c r="L6" s="19"/>
      <c r="M6" s="6"/>
      <c r="N6" s="6"/>
      <c r="O6" s="6"/>
      <c r="P6" s="31"/>
      <c r="Q6" s="31"/>
      <c r="R6" s="31"/>
      <c r="S6" s="31"/>
    </row>
    <row r="7" spans="1:19" ht="18" customHeight="1">
      <c r="A7" s="6"/>
      <c r="B7" s="7"/>
      <c r="C7" s="8"/>
      <c r="D7" s="9"/>
      <c r="E7" s="9"/>
      <c r="F7" s="9"/>
      <c r="G7" s="8"/>
      <c r="H7" s="9"/>
      <c r="I7" s="10"/>
      <c r="J7" s="13" t="s">
        <v>6</v>
      </c>
      <c r="K7" s="16" t="e">
        <f>"("&amp;E10&amp;" * "&amp;ROUND((-C10+I10)/(E10-G10),2)&amp;") + "&amp;C10&amp;" = ("&amp;G10&amp;" * "&amp;ROUND((-C10+I10)/(E10-G10),2)&amp;") + "&amp;I10</f>
        <v>#DIV/0!</v>
      </c>
      <c r="L7" s="9"/>
      <c r="M7" s="6"/>
      <c r="N7" s="6"/>
      <c r="O7" s="6"/>
      <c r="P7" s="31"/>
      <c r="Q7" s="31"/>
      <c r="R7" s="31"/>
      <c r="S7" s="31"/>
    </row>
    <row r="8" spans="1:19" ht="18" customHeight="1">
      <c r="A8" s="6"/>
      <c r="B8" s="7"/>
      <c r="C8" s="8"/>
      <c r="D8" s="9"/>
      <c r="E8" s="9"/>
      <c r="F8" s="9"/>
      <c r="G8" s="8"/>
      <c r="H8" s="9"/>
      <c r="I8" s="10"/>
      <c r="J8" s="13"/>
      <c r="K8" s="16" t="e">
        <f>ROUND(E10*(-C10+I10)/(E10-G10)+C10,2)&amp;" = "&amp;ROUND(G10*(-C10+I10)/(E10-G10)+I10,2)&amp;"    opl. klopt"</f>
        <v>#DIV/0!</v>
      </c>
      <c r="L8" s="9"/>
      <c r="M8" s="6"/>
      <c r="N8" s="6"/>
      <c r="O8" s="6"/>
      <c r="P8" s="31"/>
      <c r="Q8" s="31"/>
      <c r="R8" s="31"/>
      <c r="S8" s="31"/>
    </row>
    <row r="9" spans="2:11" ht="50.25" customHeight="1">
      <c r="B9" s="20"/>
      <c r="J9" s="21" t="s">
        <v>9</v>
      </c>
      <c r="K9" s="22"/>
    </row>
    <row r="10" spans="3:10" ht="25.5" customHeight="1" hidden="1">
      <c r="C10" s="23">
        <f ca="1">INT(RAND()*10)-5</f>
        <v>-2</v>
      </c>
      <c r="D10" s="23"/>
      <c r="E10" s="23">
        <f ca="1">INT(RAND()*20)-10</f>
        <v>-10</v>
      </c>
      <c r="F10" s="23"/>
      <c r="G10" s="23">
        <f ca="1">INT(RAND()*20)-10</f>
        <v>-10</v>
      </c>
      <c r="H10" s="25"/>
      <c r="I10" s="25">
        <f ca="1">INT(RAND()*10)-5</f>
        <v>-1</v>
      </c>
      <c r="J10" s="35" t="e">
        <f>(-C10+I10)/(E10-G10)</f>
        <v>#DIV/0!</v>
      </c>
    </row>
    <row r="11" spans="3:12" ht="25.5" customHeight="1" hidden="1">
      <c r="C11" s="23">
        <f ca="1">INT(RAND()*30)-20</f>
        <v>-2</v>
      </c>
      <c r="D11" s="23"/>
      <c r="E11" s="23">
        <f ca="1">INT(RAND()*60)-30</f>
        <v>8</v>
      </c>
      <c r="F11" s="23"/>
      <c r="G11" s="25">
        <f ca="1">INT(RAND()*40)-20</f>
        <v>1</v>
      </c>
      <c r="H11" s="25"/>
      <c r="I11" s="23">
        <f ca="1">INT(RAND()*60)-30</f>
        <v>19</v>
      </c>
      <c r="J11" s="26">
        <f>(-C11+G11)/(E11-I11)</f>
        <v>-0.2727272727272727</v>
      </c>
      <c r="L11" s="27"/>
    </row>
    <row r="12" spans="1:10" ht="36" customHeight="1">
      <c r="A12" s="28"/>
      <c r="C12" s="37">
        <f>C11</f>
        <v>-2</v>
      </c>
      <c r="D12" s="37" t="s">
        <v>5</v>
      </c>
      <c r="E12" s="36" t="str">
        <f>E11&amp;"*a"</f>
        <v>8*a</v>
      </c>
      <c r="F12" s="37" t="s">
        <v>4</v>
      </c>
      <c r="G12" s="37">
        <f>G11</f>
        <v>1</v>
      </c>
      <c r="H12" s="37" t="s">
        <v>5</v>
      </c>
      <c r="I12" s="37" t="str">
        <f>I11&amp;"*a"</f>
        <v>19*a</v>
      </c>
      <c r="J12" s="29"/>
    </row>
    <row r="13" spans="1:10" ht="36" customHeight="1">
      <c r="A13" s="48"/>
      <c r="C13" s="39"/>
      <c r="D13" s="37" t="s">
        <v>5</v>
      </c>
      <c r="E13" s="38" t="str">
        <f>E11&amp;"a"</f>
        <v>8a</v>
      </c>
      <c r="F13" s="37" t="s">
        <v>4</v>
      </c>
      <c r="G13" s="37">
        <f>G12</f>
        <v>1</v>
      </c>
      <c r="H13" s="37" t="s">
        <v>5</v>
      </c>
      <c r="I13" s="40"/>
      <c r="J13" s="29"/>
    </row>
    <row r="14" spans="3:10" ht="36" customHeight="1">
      <c r="C14" s="39"/>
      <c r="D14" s="41"/>
      <c r="E14" s="42"/>
      <c r="F14" s="37" t="s">
        <v>4</v>
      </c>
      <c r="H14" s="43"/>
      <c r="I14" s="40"/>
      <c r="J14" s="29"/>
    </row>
    <row r="15" spans="3:10" ht="36" customHeight="1">
      <c r="C15" s="37" t="str">
        <f>"a "</f>
        <v>a </v>
      </c>
      <c r="D15" s="37"/>
      <c r="E15" s="42"/>
      <c r="F15" s="37" t="str">
        <f>IF(ROUND((-C11+G11)/(E11-I11),1)=J11,"=","≈")</f>
        <v>≈</v>
      </c>
      <c r="G15" s="40"/>
      <c r="H15" s="43"/>
      <c r="J15" s="32">
        <f>IF(AND(F15="≈",G15=ROUND((-C11+G11)/(E11-I11),2)),"(≈ "&amp;ROUND((-C11+G11)/(E11-I11),5)&amp;")","")</f>
      </c>
    </row>
    <row r="16" spans="2:9" ht="25.5" customHeight="1">
      <c r="B16" s="2"/>
      <c r="C16" s="62" t="str">
        <f>"("&amp;E11&amp;" * "&amp;ROUND((-C11+G11)/(E11-I11),2)&amp;") + "&amp;C11&amp;"  =  ("&amp;I11&amp;" * "&amp;ROUND((-C11+G11)/(E11-I11),2)&amp;") + "&amp;G11</f>
        <v>(8 * -0,27) + -2  =  (19 * -0,27) + 1</v>
      </c>
      <c r="D16" s="62"/>
      <c r="E16" s="62"/>
      <c r="F16" s="62"/>
      <c r="G16" s="62"/>
      <c r="H16" s="62"/>
      <c r="I16" s="62"/>
    </row>
    <row r="17" spans="3:9" ht="25.5" customHeight="1">
      <c r="C17" s="63" t="str">
        <f>ROUND(E11*(-C11+G11)/(E11-I11)+C11,2)&amp;"  =  "&amp;ROUND(I11*(-C11+G11)/(E11-I11)+G11,2)</f>
        <v>-4,18  =  -4,18</v>
      </c>
      <c r="D17" s="64"/>
      <c r="E17" s="64"/>
      <c r="F17" s="64"/>
      <c r="G17" s="64"/>
      <c r="H17" s="64"/>
      <c r="I17" s="64"/>
    </row>
    <row r="18" spans="3:9" ht="25.5" customHeight="1">
      <c r="C18" s="62" t="str">
        <f>"oplossing  a  "&amp;F15&amp;"  "&amp;ROUND((-C11+G11)/(E11-I11),2)&amp;"  klopt!"</f>
        <v>oplossing  a  ≈  -0,27  klopt!</v>
      </c>
      <c r="D18" s="65"/>
      <c r="E18" s="65"/>
      <c r="F18" s="65"/>
      <c r="G18" s="65"/>
      <c r="H18" s="65"/>
      <c r="I18" s="65"/>
    </row>
  </sheetData>
  <sheetProtection password="C8AE" sheet="1" objects="1" scenarios="1" formatCells="0" selectLockedCells="1"/>
  <mergeCells count="3">
    <mergeCell ref="C16:I16"/>
    <mergeCell ref="C17:I17"/>
    <mergeCell ref="C18:I18"/>
  </mergeCells>
  <conditionalFormatting sqref="I13">
    <cfRule type="cellIs" priority="1" dxfId="0" operator="equal" stopIfTrue="1">
      <formula>-C11</formula>
    </cfRule>
  </conditionalFormatting>
  <conditionalFormatting sqref="I14">
    <cfRule type="cellIs" priority="2" dxfId="0" operator="equal" stopIfTrue="1">
      <formula>-C11+G11</formula>
    </cfRule>
  </conditionalFormatting>
  <conditionalFormatting sqref="C13">
    <cfRule type="cellIs" priority="3" dxfId="0" operator="equal" stopIfTrue="1">
      <formula>-I11&amp;"a"</formula>
    </cfRule>
  </conditionalFormatting>
  <conditionalFormatting sqref="C14">
    <cfRule type="cellIs" priority="4" dxfId="0" operator="equal" stopIfTrue="1">
      <formula>(E11-I11)&amp;"a"</formula>
    </cfRule>
  </conditionalFormatting>
  <conditionalFormatting sqref="G15">
    <cfRule type="cellIs" priority="5" dxfId="1" operator="equal" stopIfTrue="1">
      <formula>ROUND((-C11+G11)/(E11-I11),2)</formula>
    </cfRule>
  </conditionalFormatting>
  <conditionalFormatting sqref="C16:I16">
    <cfRule type="expression" priority="6" dxfId="2" stopIfTrue="1">
      <formula>G15&lt;&gt;ROUND((-C11+G11)/(E11-I11),2)</formula>
    </cfRule>
  </conditionalFormatting>
  <conditionalFormatting sqref="C17:I17">
    <cfRule type="expression" priority="7" dxfId="2" stopIfTrue="1">
      <formula>G15&lt;&gt;ROUND((-C11+G11)/(E11-I11),2)</formula>
    </cfRule>
  </conditionalFormatting>
  <conditionalFormatting sqref="C18:I18">
    <cfRule type="expression" priority="8" dxfId="2" stopIfTrue="1">
      <formula>G15&lt;&gt;ROUND((-C11+G11)/(E11-I11),2)</formula>
    </cfRule>
  </conditionalFormatting>
  <printOptions horizontalCentered="1" verticalCentered="1"/>
  <pageMargins left="0.5905511811023623" right="0.5905511811023623" top="1.1811023622047245" bottom="0.1968503937007874" header="0.5118110236220472" footer="0.5118110236220472"/>
  <pageSetup blackAndWhite="1" horizontalDpi="300" verticalDpi="300" orientation="landscape" paperSize="9" r:id="rId4"/>
  <headerFooter alignWithMargins="0">
    <oddHeader>&amp;LHoezo ... WiskNuDde ???&amp;C&amp;"Arial,Vet"&amp;12VERGELIJKINGEN OPLOSSEN
&amp;8met de&amp;12
BALANSMETHODE&amp;R&amp;6&amp;D  (c) JvdWeg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V15"/>
  <sheetViews>
    <sheetView showGridLines="0" showRowColHeaders="0" showOutlineSymbols="0" zoomScaleSheetLayoutView="100" workbookViewId="0" topLeftCell="E1">
      <selection activeCell="F5" sqref="F5"/>
    </sheetView>
  </sheetViews>
  <sheetFormatPr defaultColWidth="9.140625" defaultRowHeight="27" customHeight="1"/>
  <cols>
    <col min="1" max="3" width="9.140625" style="49" customWidth="1"/>
    <col min="4" max="4" width="20.7109375" style="49" customWidth="1"/>
    <col min="5" max="5" width="4.7109375" style="49" customWidth="1"/>
    <col min="6" max="7" width="2.7109375" style="49" customWidth="1"/>
    <col min="8" max="8" width="4.7109375" style="49" customWidth="1"/>
    <col min="9" max="9" width="2.7109375" style="49" customWidth="1"/>
    <col min="10" max="10" width="4.7109375" style="49" customWidth="1"/>
    <col min="11" max="12" width="2.7109375" style="49" customWidth="1"/>
    <col min="13" max="13" width="4.7109375" style="50" customWidth="1"/>
    <col min="14" max="14" width="7.7109375" style="51" customWidth="1"/>
    <col min="15" max="16384" width="7.7109375" style="49" customWidth="1"/>
  </cols>
  <sheetData>
    <row r="1" spans="1:22" ht="123" customHeight="1">
      <c r="A1" s="58" t="s">
        <v>10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7"/>
      <c r="O1" s="56"/>
      <c r="P1" s="56"/>
      <c r="Q1" s="56"/>
      <c r="R1" s="56"/>
      <c r="S1" s="56"/>
      <c r="T1" s="56"/>
      <c r="U1" s="56"/>
      <c r="V1" s="56"/>
    </row>
    <row r="2" s="50" customFormat="1" ht="69.75" customHeight="1">
      <c r="D2" s="52"/>
    </row>
    <row r="3" spans="5:15" s="50" customFormat="1" ht="30" customHeight="1">
      <c r="E3" s="52">
        <f>IF($H$6="",_XLL.ASELECTTUSSEN(-20,20),E3)</f>
        <v>-2</v>
      </c>
      <c r="F3" s="53" t="s">
        <v>13</v>
      </c>
      <c r="G3" s="52" t="s">
        <v>5</v>
      </c>
      <c r="H3" s="52">
        <f>IF($H$6="",_XLL.ASELECTTUSSEN(-20,20),H3)</f>
        <v>14</v>
      </c>
      <c r="I3" s="52" t="s">
        <v>4</v>
      </c>
      <c r="J3" s="52">
        <f>IF($H$6="",_XLL.ASELECTTUSSEN(-20,20),J3)</f>
        <v>3</v>
      </c>
      <c r="K3" s="53" t="s">
        <v>13</v>
      </c>
      <c r="L3" s="52" t="s">
        <v>5</v>
      </c>
      <c r="M3" s="52">
        <f>IF($H$6="",_XLL.ASELECTTUSSEN(-20,20),M3)</f>
        <v>-5</v>
      </c>
      <c r="O3" s="59" t="s">
        <v>0</v>
      </c>
    </row>
    <row r="4" spans="5:15" s="50" customFormat="1" ht="30" customHeight="1">
      <c r="E4" s="52">
        <f>IF(E3=J3,"",(IF($J$6="fout",E3-J3,"")))</f>
      </c>
      <c r="F4" s="53">
        <f>IF($J$6="fout","x","")</f>
      </c>
      <c r="G4" s="52">
        <f>IF($J$6="fout","+","")</f>
      </c>
      <c r="H4" s="52">
        <f>IF($J$6="fout",H3,"")</f>
      </c>
      <c r="I4" s="52" t="s">
        <v>4</v>
      </c>
      <c r="J4" s="52"/>
      <c r="K4" s="53"/>
      <c r="L4" s="52">
        <f>IF($J$6="fout","+","")</f>
      </c>
      <c r="M4" s="52">
        <f>IF(J7="fout",M3,"")</f>
      </c>
      <c r="O4" s="59" t="s">
        <v>14</v>
      </c>
    </row>
    <row r="5" spans="5:15" s="50" customFormat="1" ht="30" customHeight="1">
      <c r="E5" s="52">
        <f>IF($J$6="fout",E4-J4,"")</f>
      </c>
      <c r="F5" s="53">
        <f>IF($J$6="fout","x","")</f>
      </c>
      <c r="G5" s="52"/>
      <c r="H5" s="52"/>
      <c r="I5" s="52" t="s">
        <v>4</v>
      </c>
      <c r="J5" s="52"/>
      <c r="K5" s="53"/>
      <c r="L5" s="52"/>
      <c r="M5" s="52">
        <f>IF(J7="fout",M4-H3,"")</f>
      </c>
      <c r="O5" s="59" t="s">
        <v>15</v>
      </c>
    </row>
    <row r="6" spans="4:15" s="50" customFormat="1" ht="30" customHeight="1">
      <c r="D6" s="52"/>
      <c r="E6" s="52"/>
      <c r="F6" s="53" t="s">
        <v>13</v>
      </c>
      <c r="G6" s="52"/>
      <c r="H6" s="52"/>
      <c r="I6" s="52" t="s">
        <v>4</v>
      </c>
      <c r="J6" s="67"/>
      <c r="K6" s="68"/>
      <c r="L6" s="69">
        <f>IF(J7="fout",M5/E5,"")</f>
      </c>
      <c r="M6" s="66"/>
      <c r="N6" s="54"/>
      <c r="O6" s="59" t="s">
        <v>21</v>
      </c>
    </row>
    <row r="7" spans="4:15" s="50" customFormat="1" ht="15" customHeight="1">
      <c r="D7" s="70"/>
      <c r="E7" s="66"/>
      <c r="F7" s="66"/>
      <c r="G7" s="66"/>
      <c r="H7" s="66"/>
      <c r="I7" s="66"/>
      <c r="J7" s="70"/>
      <c r="K7" s="70"/>
      <c r="L7" s="52"/>
      <c r="O7" s="50">
        <f>IF(E3=J3,"Elk getal is goed!!",IF((M3-H3)/(E3-J3)=H7,"",IF(H7&lt;&gt;"","","")))</f>
      </c>
    </row>
    <row r="8" s="50" customFormat="1" ht="15"/>
    <row r="9" spans="10:13" s="50" customFormat="1" ht="15">
      <c r="J9" s="50">
        <v>0</v>
      </c>
      <c r="M9" s="50">
        <f>IF(J7="fout",0,1)</f>
        <v>1</v>
      </c>
    </row>
    <row r="10" s="50" customFormat="1" ht="15"/>
    <row r="11" spans="4:8" s="50" customFormat="1" ht="15">
      <c r="D11" s="66" t="s">
        <v>16</v>
      </c>
      <c r="E11" s="66"/>
      <c r="F11" s="66"/>
      <c r="G11" s="66"/>
      <c r="H11" s="50">
        <f>CEILING(D14+1,1)</f>
        <v>1</v>
      </c>
    </row>
    <row r="12" spans="4:12" s="50" customFormat="1" ht="15">
      <c r="D12" s="66" t="s">
        <v>17</v>
      </c>
      <c r="E12" s="66"/>
      <c r="F12" s="66"/>
      <c r="G12" s="66"/>
      <c r="H12" s="50">
        <f>IF(K8=0,IF(OR(J7="GOED",J7="elke getal kan, dus wat je ook invult, je antwoord is goed!!"),H12+0.2,H12),0)</f>
        <v>0</v>
      </c>
      <c r="I12" s="50" t="s">
        <v>18</v>
      </c>
      <c r="J12" s="55">
        <f>100*H12/H11</f>
        <v>0</v>
      </c>
      <c r="K12" s="50" t="s">
        <v>19</v>
      </c>
      <c r="L12" s="50" t="s">
        <v>20</v>
      </c>
    </row>
    <row r="13" s="50" customFormat="1" ht="15">
      <c r="D13" s="50">
        <v>-1</v>
      </c>
    </row>
    <row r="14" s="50" customFormat="1" ht="15">
      <c r="D14" s="50">
        <v>0</v>
      </c>
    </row>
    <row r="15" s="50" customFormat="1" ht="15">
      <c r="P15" s="50">
        <f>IF(P15=0,P15+1,P15)</f>
        <v>1</v>
      </c>
    </row>
    <row r="16" s="50" customFormat="1" ht="15"/>
    <row r="17" s="50" customFormat="1" ht="15"/>
  </sheetData>
  <sheetProtection formatCells="0" selectLockedCells="1"/>
  <mergeCells count="7">
    <mergeCell ref="D11:G11"/>
    <mergeCell ref="D12:G12"/>
    <mergeCell ref="J6:K6"/>
    <mergeCell ref="L6:M6"/>
    <mergeCell ref="D7:G7"/>
    <mergeCell ref="H7:I7"/>
    <mergeCell ref="J7:K7"/>
  </mergeCells>
  <conditionalFormatting sqref="J7:L7">
    <cfRule type="cellIs" priority="1" dxfId="3" operator="equal" stopIfTrue="1">
      <formula>"goed"</formula>
    </cfRule>
    <cfRule type="cellIs" priority="2" dxfId="4" operator="equal" stopIfTrue="1">
      <formula>"fout"</formula>
    </cfRule>
  </conditionalFormatting>
  <printOptions horizontalCentered="1" verticalCentered="1"/>
  <pageMargins left="0.5905511811023623" right="0.5905511811023623" top="1.1811023622047245" bottom="0.1968503937007874" header="0.5118110236220472" footer="0.5118110236220472"/>
  <pageSetup blackAndWhite="1" horizontalDpi="300" verticalDpi="300" orientation="landscape" paperSize="9" r:id="rId3"/>
  <headerFooter alignWithMargins="0">
    <oddHeader>&amp;LHoezo ... WiskNuDde ???&amp;C&amp;"Arial,Vet"&amp;12VERGELIJKINGEN OPLOSSEN
&amp;8met de&amp;12
BALANSMETHODE&amp;R&amp;6&amp;D  (c) JvdWeg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Vergelijkingen oplossen met de balansmethode</dc:title>
  <dc:subject>Balansmanier</dc:subject>
  <dc:creator> JvdWeg</dc:creator>
  <cp:keywords>verrgelijkingen, oplossingen, balansmethode, balansmanier, jvdweg1, J. v.d. Weg</cp:keywords>
  <dc:description>Hoezo ... WiskNuDde ???</dc:description>
  <cp:lastModifiedBy>JvdWeg</cp:lastModifiedBy>
  <cp:lastPrinted>2010-05-13T20:44:46Z</cp:lastPrinted>
  <dcterms:created xsi:type="dcterms:W3CDTF">2002-02-04T21:14:19Z</dcterms:created>
  <dcterms:modified xsi:type="dcterms:W3CDTF">2010-06-09T04:14:13Z</dcterms:modified>
  <cp:category>Algebra</cp:category>
  <cp:version/>
  <cp:contentType/>
  <cp:contentStatus/>
</cp:coreProperties>
</file>